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inga Lhamo\Desktop\ADS Web 2022\DAG 2022\"/>
    </mc:Choice>
  </mc:AlternateContent>
  <bookViews>
    <workbookView xWindow="0" yWindow="0" windowWidth="19200" windowHeight="6150"/>
  </bookViews>
  <sheets>
    <sheet name="Final DAG Common Format" sheetId="1" r:id="rId1"/>
  </sheets>
  <calcPr calcId="152511"/>
  <extLst>
    <ext uri="GoogleSheetsCustomDataVersion1">
      <go:sheetsCustomData xmlns:go="http://customooxmlschemas.google.com/" r:id="rId5" roundtripDataSignature="AMtx7mimauSbMUIqEMkav+krKeMpkeNkuA=="/>
    </ext>
  </extLst>
</workbook>
</file>

<file path=xl/calcChain.xml><?xml version="1.0" encoding="utf-8"?>
<calcChain xmlns="http://schemas.openxmlformats.org/spreadsheetml/2006/main">
  <c r="R167" i="1" l="1"/>
  <c r="R79" i="1" l="1"/>
  <c r="R77" i="1"/>
  <c r="R85" i="1" l="1"/>
  <c r="Q85" i="1"/>
  <c r="R84" i="1"/>
  <c r="Q84" i="1"/>
  <c r="R83" i="1"/>
  <c r="Q83" i="1"/>
  <c r="I9" i="1"/>
  <c r="H9" i="1"/>
  <c r="G9" i="1"/>
  <c r="J9" i="1" s="1"/>
  <c r="J10" i="1" s="1"/>
  <c r="B6" i="1"/>
</calcChain>
</file>

<file path=xl/sharedStrings.xml><?xml version="1.0" encoding="utf-8"?>
<sst xmlns="http://schemas.openxmlformats.org/spreadsheetml/2006/main" count="165" uniqueCount="153">
  <si>
    <t xml:space="preserve">Dzongkhag at A Glance
</t>
  </si>
  <si>
    <t>Trashi Yangtse Dzongkhag, 2022</t>
  </si>
  <si>
    <t>INDICATORS</t>
  </si>
  <si>
    <t>YEAR</t>
  </si>
  <si>
    <t>1. GENERAL</t>
  </si>
  <si>
    <t>Geographical Characteristics</t>
  </si>
  <si>
    <t>Area (sq. km)</t>
  </si>
  <si>
    <t>Altitude (masl.)</t>
  </si>
  <si>
    <t>500-5401</t>
  </si>
  <si>
    <t>Administrative Tiers (Nos.)</t>
  </si>
  <si>
    <t>Dungkhags</t>
  </si>
  <si>
    <t>Export (%)</t>
  </si>
  <si>
    <t>Gewogs</t>
  </si>
  <si>
    <t>Chiwogs</t>
  </si>
  <si>
    <t>Villages</t>
  </si>
  <si>
    <t>Gungtong</t>
  </si>
  <si>
    <t xml:space="preserve"> </t>
  </si>
  <si>
    <t>2. POPULATION</t>
  </si>
  <si>
    <t>Total</t>
  </si>
  <si>
    <t xml:space="preserve">Male </t>
  </si>
  <si>
    <t>Female</t>
  </si>
  <si>
    <t>Population density (per sq. km)</t>
  </si>
  <si>
    <t>3. POVERTY RATE (TERMINAL)</t>
  </si>
  <si>
    <t>Consumption Poverty Rate  (%)</t>
  </si>
  <si>
    <t>Multi-dimensional Poverty Rate  (%)</t>
  </si>
  <si>
    <t>4. HEALTH</t>
  </si>
  <si>
    <t>Infrastructure (Nos.)</t>
  </si>
  <si>
    <t xml:space="preserve">  Hospitals</t>
  </si>
  <si>
    <t xml:space="preserve">  Indigenous Units</t>
  </si>
  <si>
    <t xml:space="preserve">  Basic Health Units (BHUs)</t>
  </si>
  <si>
    <t>BHU I</t>
  </si>
  <si>
    <t>BHU II</t>
  </si>
  <si>
    <t xml:space="preserve">  Outreach Clinics</t>
  </si>
  <si>
    <t>With Sheds</t>
  </si>
  <si>
    <t>Without Sheds</t>
  </si>
  <si>
    <t xml:space="preserve">Ambulance </t>
  </si>
  <si>
    <t>Health Personnel (Nos.)</t>
  </si>
  <si>
    <t>Doctors</t>
  </si>
  <si>
    <t>Dungtshos (Indegenious Doctor)</t>
  </si>
  <si>
    <t>Sowai Menpa (Indegenious Medical Technicians)</t>
  </si>
  <si>
    <t>Nurses</t>
  </si>
  <si>
    <t>Technicians</t>
  </si>
  <si>
    <t>Health Indicators</t>
  </si>
  <si>
    <t xml:space="preserve">  Infant Mortality Rate (Per 1,000 live births)</t>
  </si>
  <si>
    <t xml:space="preserve">  Crude Birth Rate (Per 1,000 population)</t>
  </si>
  <si>
    <t xml:space="preserve">  Crude Death Rate (Per 1,000 population)</t>
  </si>
  <si>
    <t xml:space="preserve">  Maternal Mortality Rate (%)</t>
  </si>
  <si>
    <t>Doctors per bed</t>
  </si>
  <si>
    <t>Birth attended by trained personnel (%)</t>
  </si>
  <si>
    <t xml:space="preserve">  Under one immunization coverage (%) </t>
  </si>
  <si>
    <t>Sanitation</t>
  </si>
  <si>
    <t xml:space="preserve">  Rural water supply coverage (%) </t>
  </si>
  <si>
    <t xml:space="preserve">  Rural population access to safe drinking water supplies (%)</t>
  </si>
  <si>
    <t xml:space="preserve">  Rural population access to improved sanitation (%)</t>
  </si>
  <si>
    <t>5. EDUCATION</t>
  </si>
  <si>
    <t>Number of educational institutes (Includes pvt. Nos)</t>
  </si>
  <si>
    <t xml:space="preserve">  Tertiary Institute under RUB</t>
  </si>
  <si>
    <t xml:space="preserve">  Central Schools</t>
  </si>
  <si>
    <t xml:space="preserve">  Higher Secondary Schools </t>
  </si>
  <si>
    <t xml:space="preserve">  Middle Secondary Schools</t>
  </si>
  <si>
    <t xml:space="preserve">  Lower Secondary Schools </t>
  </si>
  <si>
    <t xml:space="preserve">  Primary Schools </t>
  </si>
  <si>
    <t>Extended Class Room</t>
  </si>
  <si>
    <t>Non Formal Education Centres (NFE)</t>
  </si>
  <si>
    <t>Early Child Care and Development Centres</t>
  </si>
  <si>
    <t>Educational Indicators (Includes private schools)</t>
  </si>
  <si>
    <t>Male</t>
  </si>
  <si>
    <t>Pupil-teacher Ratio</t>
  </si>
  <si>
    <t>NFE Instructors</t>
  </si>
  <si>
    <t>NFE learners (Nos.)</t>
  </si>
  <si>
    <t>6. AGRICULTURE</t>
  </si>
  <si>
    <t>Land Registration by Type</t>
  </si>
  <si>
    <t>Dry land (acres)</t>
  </si>
  <si>
    <t>Wet land (acres)</t>
  </si>
  <si>
    <t>Orchard (acres)</t>
  </si>
  <si>
    <t>Irrigation channels  (kms)</t>
  </si>
  <si>
    <t xml:space="preserve">Functional </t>
  </si>
  <si>
    <t xml:space="preserve">Non- functional </t>
  </si>
  <si>
    <t>Power tillers (Nos.)</t>
  </si>
  <si>
    <t>Electric fencing (Nos.)</t>
  </si>
  <si>
    <t>Electric fencing (kms.)</t>
  </si>
  <si>
    <t>Farm sales shops (Nos.)</t>
  </si>
  <si>
    <t>Renewal Natural Resources (RNR)</t>
  </si>
  <si>
    <t xml:space="preserve">  RNR extension Centres (Nos.)</t>
  </si>
  <si>
    <t xml:space="preserve">Livestock (Nos.) </t>
  </si>
  <si>
    <t>Poultry farms</t>
  </si>
  <si>
    <t>Milk processing unit</t>
  </si>
  <si>
    <t>Piggery farms</t>
  </si>
  <si>
    <t>Forestry</t>
  </si>
  <si>
    <t>Range Offices</t>
  </si>
  <si>
    <t>Community Forest (acreas)</t>
  </si>
  <si>
    <t>Nursery (Nos.)</t>
  </si>
  <si>
    <t>Protected Areas (areas)</t>
  </si>
  <si>
    <t>7. EMPLOYMENT</t>
  </si>
  <si>
    <t>Labour Force (Nos.)</t>
  </si>
  <si>
    <t xml:space="preserve">    Male</t>
  </si>
  <si>
    <t xml:space="preserve">    Female</t>
  </si>
  <si>
    <t>Un-employed (Nos.)</t>
  </si>
  <si>
    <t>Population Involved in Agriculture (%)</t>
  </si>
  <si>
    <t>Un-Employment Rate</t>
  </si>
  <si>
    <t>Labour Force Participation Rate</t>
  </si>
  <si>
    <t>8. TRANSPORT &amp; COMMUNICATION</t>
  </si>
  <si>
    <t>Dzongkhag Roads</t>
  </si>
  <si>
    <t>Thromde Roads</t>
  </si>
  <si>
    <t>Gewog Connectivity Roads</t>
  </si>
  <si>
    <t>Farm Roads</t>
  </si>
  <si>
    <t>Forest Roads</t>
  </si>
  <si>
    <t xml:space="preserve">Cable TV operators </t>
  </si>
  <si>
    <t>Taxis (Nos.)</t>
  </si>
  <si>
    <t>Buses Operating (Nos.)</t>
  </si>
  <si>
    <t>9. TRADE &amp; INDUSTRIES (Nos.)</t>
  </si>
  <si>
    <t>Trade, Hotels and restaurents</t>
  </si>
  <si>
    <t>Industries</t>
  </si>
  <si>
    <t>Constructions</t>
  </si>
  <si>
    <t>10. TOURISM (Nos.)</t>
  </si>
  <si>
    <t>Tourists visited</t>
  </si>
  <si>
    <t>11. ELECTRICITY</t>
  </si>
  <si>
    <t>Households Electrified (%)</t>
  </si>
  <si>
    <t>July</t>
  </si>
  <si>
    <t>Units Consumed (MU)</t>
  </si>
  <si>
    <t>12. RELIGION &amp; CULTURE (Nos.)</t>
  </si>
  <si>
    <t>Religious Institutions</t>
  </si>
  <si>
    <t>Religious Monuments</t>
  </si>
  <si>
    <t>13. PUBLIC FINANCE-Financial Year (Mill. Nu.)</t>
  </si>
  <si>
    <t>2018-2019</t>
  </si>
  <si>
    <t>2019-2020</t>
  </si>
  <si>
    <t>2021-2022</t>
  </si>
  <si>
    <t xml:space="preserve"> Budget Outlay</t>
  </si>
  <si>
    <t xml:space="preserve">     Current</t>
  </si>
  <si>
    <t xml:space="preserve">     Capital</t>
  </si>
  <si>
    <t xml:space="preserve"> Expenditure</t>
  </si>
  <si>
    <t>`</t>
  </si>
  <si>
    <t xml:space="preserve">` </t>
  </si>
  <si>
    <t>RSTA</t>
  </si>
  <si>
    <t>Teachers (Nos.)</t>
  </si>
  <si>
    <t>School enrolment (Nos.)</t>
  </si>
  <si>
    <t>Agriculture Extension Centres</t>
  </si>
  <si>
    <t>Agriculture Seed Production Farms</t>
  </si>
  <si>
    <t>Veterinary Hospitals</t>
  </si>
  <si>
    <t>Livestock Extension Centres</t>
  </si>
  <si>
    <t>Regional Veterinary Laboratories (RLDC)</t>
  </si>
  <si>
    <t>Fishery Farms</t>
  </si>
  <si>
    <t>Territorial Division HQs</t>
  </si>
  <si>
    <t>Beat Offices</t>
  </si>
  <si>
    <t>Forest Cover  (%)</t>
  </si>
  <si>
    <t>Length of Road (Kms.)</t>
  </si>
  <si>
    <t>Motorable Bridges (Nos.)</t>
  </si>
  <si>
    <t>Non-Motorable Bridges (Nos.)</t>
  </si>
  <si>
    <t>Telephone Connections (Nos.)</t>
  </si>
  <si>
    <t>Internet Lease Line Connections (Nos.)</t>
  </si>
  <si>
    <t>Internet Broadband Connection (Nos.)</t>
  </si>
  <si>
    <t>622.494</t>
  </si>
  <si>
    <r>
      <t>Other Institutes</t>
    </r>
    <r>
      <rPr>
        <i/>
        <sz val="10"/>
        <color theme="1"/>
        <rFont val="Bookman Old Style"/>
        <family val="1"/>
      </rPr>
      <t>(Includes special institutes, vocational institutes &amp; sankrit patshala) (Zorig Chusum)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</si>
</sst>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* #,##0.00_);_(* \(#,##0.00\);_(* &quot;-&quot;??_);_(@_)"/>
    <numFmt numFmtId="165" formatCode="0.0"/>
    <numFmt numFmtId="166" formatCode="_(* #,##0_);_(* \(#,##0\);_(* &quot;-&quot;??_);_(@_)"/>
    <numFmt numFmtId="168" formatCode="0_)"/>
    <numFmt numFmtId="169" formatCode="_(* #,##0.000_);_(* \(#,##0.000\);_(* &quot;-&quot;??_);_(@_)"/>
  </numFmts>
  <fonts count="12" x14ac:knownFonts="1">
    <font>
      <sz val="10"/>
      <color rgb="FF000000"/>
      <name val="Arial"/>
      <scheme val="minor"/>
    </font>
    <font>
      <sz val="10"/>
      <color rgb="FF000000"/>
      <name val="Arial"/>
      <scheme val="minor"/>
    </font>
    <font>
      <sz val="10"/>
      <color theme="1"/>
      <name val="Bookman Old Style"/>
      <family val="1"/>
    </font>
    <font>
      <b/>
      <sz val="10"/>
      <color theme="1"/>
      <name val="Bookman Old Style"/>
      <family val="1"/>
    </font>
    <font>
      <sz val="10"/>
      <color rgb="FF000000"/>
      <name val="Bookman Old Style"/>
      <family val="1"/>
    </font>
    <font>
      <sz val="10"/>
      <name val="Bookman Old Style"/>
      <family val="1"/>
    </font>
    <font>
      <i/>
      <sz val="10"/>
      <color theme="1"/>
      <name val="Bookman Old Style"/>
      <family val="1"/>
    </font>
    <font>
      <b/>
      <sz val="10"/>
      <color rgb="FF000000"/>
      <name val="Bookman Old Style"/>
      <family val="1"/>
    </font>
    <font>
      <b/>
      <u/>
      <sz val="10"/>
      <color theme="1"/>
      <name val="Bookman Old Style"/>
      <family val="1"/>
    </font>
    <font>
      <b/>
      <i/>
      <sz val="10"/>
      <color theme="1"/>
      <name val="Bookman Old Style"/>
      <family val="1"/>
    </font>
    <font>
      <b/>
      <i/>
      <u/>
      <sz val="10"/>
      <color theme="1"/>
      <name val="Bookman Old Style"/>
      <family val="1"/>
    </font>
    <font>
      <b/>
      <sz val="20"/>
      <color rgb="FF000000"/>
      <name val="Bookman Old Style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00"/>
      </patternFill>
    </fill>
  </fills>
  <borders count="28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24">
    <xf numFmtId="0" fontId="0" fillId="0" borderId="0" xfId="0" applyFont="1" applyAlignment="1"/>
    <xf numFmtId="0" fontId="3" fillId="3" borderId="2" xfId="0" applyFont="1" applyFill="1" applyBorder="1" applyAlignment="1">
      <alignment vertical="center" wrapText="1"/>
    </xf>
    <xf numFmtId="0" fontId="3" fillId="3" borderId="0" xfId="0" applyFont="1" applyFill="1" applyAlignment="1">
      <alignment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vertical="center" wrapText="1"/>
    </xf>
    <xf numFmtId="0" fontId="2" fillId="3" borderId="0" xfId="0" applyFont="1" applyFill="1" applyAlignment="1">
      <alignment horizontal="left" vertical="center" wrapText="1"/>
    </xf>
    <xf numFmtId="0" fontId="2" fillId="3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vertical="center"/>
    </xf>
    <xf numFmtId="0" fontId="2" fillId="3" borderId="2" xfId="0" applyFont="1" applyFill="1" applyBorder="1" applyAlignment="1">
      <alignment vertical="center" wrapText="1"/>
    </xf>
    <xf numFmtId="166" fontId="4" fillId="3" borderId="2" xfId="1" applyNumberFormat="1" applyFont="1" applyFill="1" applyBorder="1" applyAlignmen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0" fontId="6" fillId="3" borderId="2" xfId="0" applyFont="1" applyFill="1" applyBorder="1" applyAlignment="1">
      <alignment vertical="center" wrapText="1"/>
    </xf>
    <xf numFmtId="0" fontId="6" fillId="3" borderId="0" xfId="0" applyFont="1" applyFill="1" applyAlignment="1">
      <alignment vertical="center" wrapText="1"/>
    </xf>
    <xf numFmtId="0" fontId="7" fillId="3" borderId="0" xfId="0" applyFont="1" applyFill="1" applyAlignment="1">
      <alignment vertical="center"/>
    </xf>
    <xf numFmtId="0" fontId="4" fillId="3" borderId="2" xfId="0" applyFont="1" applyFill="1" applyBorder="1" applyAlignment="1">
      <alignment horizontal="right" vertical="center"/>
    </xf>
    <xf numFmtId="0" fontId="4" fillId="3" borderId="0" xfId="0" applyFont="1" applyFill="1" applyAlignment="1">
      <alignment vertical="center"/>
    </xf>
    <xf numFmtId="0" fontId="2" fillId="3" borderId="0" xfId="0" applyFont="1" applyFill="1" applyAlignment="1">
      <alignment vertical="center"/>
    </xf>
    <xf numFmtId="0" fontId="11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vertical="center" wrapText="1"/>
    </xf>
    <xf numFmtId="0" fontId="5" fillId="3" borderId="3" xfId="0" applyFont="1" applyFill="1" applyBorder="1" applyAlignment="1">
      <alignment vertical="center"/>
    </xf>
    <xf numFmtId="0" fontId="3" fillId="3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1" fontId="2" fillId="2" borderId="3" xfId="0" applyNumberFormat="1" applyFont="1" applyFill="1" applyBorder="1" applyAlignment="1">
      <alignment vertical="center"/>
    </xf>
    <xf numFmtId="0" fontId="2" fillId="2" borderId="3" xfId="0" applyFont="1" applyFill="1" applyBorder="1" applyAlignment="1">
      <alignment horizontal="right" vertical="center"/>
    </xf>
    <xf numFmtId="168" fontId="2" fillId="2" borderId="3" xfId="0" applyNumberFormat="1" applyFont="1" applyFill="1" applyBorder="1" applyAlignment="1">
      <alignment vertical="center"/>
    </xf>
    <xf numFmtId="0" fontId="6" fillId="3" borderId="3" xfId="0" applyFont="1" applyFill="1" applyBorder="1" applyAlignment="1">
      <alignment vertical="center" wrapText="1"/>
    </xf>
    <xf numFmtId="165" fontId="2" fillId="2" borderId="3" xfId="0" applyNumberFormat="1" applyFont="1" applyFill="1" applyBorder="1" applyAlignment="1">
      <alignment vertical="center" wrapText="1"/>
    </xf>
    <xf numFmtId="0" fontId="2" fillId="3" borderId="3" xfId="0" applyFont="1" applyFill="1" applyBorder="1" applyAlignment="1">
      <alignment vertical="center"/>
    </xf>
    <xf numFmtId="165" fontId="2" fillId="3" borderId="3" xfId="0" applyNumberFormat="1" applyFont="1" applyFill="1" applyBorder="1" applyAlignment="1">
      <alignment vertical="center"/>
    </xf>
    <xf numFmtId="3" fontId="7" fillId="2" borderId="3" xfId="0" applyNumberFormat="1" applyFont="1" applyFill="1" applyBorder="1" applyAlignment="1">
      <alignment vertical="center" wrapText="1"/>
    </xf>
    <xf numFmtId="3" fontId="4" fillId="2" borderId="3" xfId="0" applyNumberFormat="1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/>
    </xf>
    <xf numFmtId="166" fontId="4" fillId="2" borderId="3" xfId="0" applyNumberFormat="1" applyFont="1" applyFill="1" applyBorder="1" applyAlignment="1">
      <alignment horizontal="right" vertical="center"/>
    </xf>
    <xf numFmtId="0" fontId="4" fillId="3" borderId="3" xfId="0" applyFont="1" applyFill="1" applyBorder="1" applyAlignment="1">
      <alignment vertical="center"/>
    </xf>
    <xf numFmtId="3" fontId="4" fillId="2" borderId="3" xfId="0" applyNumberFormat="1" applyFont="1" applyFill="1" applyBorder="1" applyAlignment="1">
      <alignment horizontal="right" vertical="center"/>
    </xf>
    <xf numFmtId="0" fontId="3" fillId="2" borderId="3" xfId="0" applyFont="1" applyFill="1" applyBorder="1" applyAlignment="1">
      <alignment horizontal="right" vertical="center" wrapText="1"/>
    </xf>
    <xf numFmtId="2" fontId="4" fillId="2" borderId="3" xfId="0" applyNumberFormat="1" applyFont="1" applyFill="1" applyBorder="1" applyAlignment="1">
      <alignment horizontal="right" vertical="center"/>
    </xf>
    <xf numFmtId="165" fontId="2" fillId="3" borderId="5" xfId="0" applyNumberFormat="1" applyFont="1" applyFill="1" applyBorder="1" applyAlignment="1">
      <alignment vertical="center" wrapText="1"/>
    </xf>
    <xf numFmtId="0" fontId="2" fillId="3" borderId="5" xfId="0" applyFont="1" applyFill="1" applyBorder="1" applyAlignment="1">
      <alignment vertical="center" wrapText="1"/>
    </xf>
    <xf numFmtId="0" fontId="3" fillId="3" borderId="5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6" fillId="3" borderId="5" xfId="0" applyFont="1" applyFill="1" applyBorder="1" applyAlignment="1">
      <alignment vertical="center" wrapText="1"/>
    </xf>
    <xf numFmtId="0" fontId="8" fillId="3" borderId="6" xfId="0" applyFont="1" applyFill="1" applyBorder="1" applyAlignment="1">
      <alignment vertical="center" wrapText="1"/>
    </xf>
    <xf numFmtId="0" fontId="9" fillId="3" borderId="6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9" fillId="3" borderId="6" xfId="0" applyFont="1" applyFill="1" applyBorder="1" applyAlignment="1">
      <alignment vertical="center" wrapText="1"/>
    </xf>
    <xf numFmtId="0" fontId="2" fillId="3" borderId="6" xfId="0" applyFont="1" applyFill="1" applyBorder="1" applyAlignment="1">
      <alignment vertical="center" wrapText="1"/>
    </xf>
    <xf numFmtId="0" fontId="10" fillId="3" borderId="6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vertical="center" wrapText="1"/>
    </xf>
    <xf numFmtId="0" fontId="2" fillId="3" borderId="6" xfId="0" applyFont="1" applyFill="1" applyBorder="1" applyAlignment="1">
      <alignment horizontal="left" vertical="center" wrapText="1" indent="1"/>
    </xf>
    <xf numFmtId="0" fontId="3" fillId="3" borderId="6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vertical="center" wrapText="1"/>
    </xf>
    <xf numFmtId="0" fontId="2" fillId="3" borderId="7" xfId="0" applyFont="1" applyFill="1" applyBorder="1" applyAlignment="1">
      <alignment vertical="center" wrapText="1"/>
    </xf>
    <xf numFmtId="0" fontId="2" fillId="3" borderId="8" xfId="0" applyFont="1" applyFill="1" applyBorder="1" applyAlignment="1">
      <alignment vertical="center" wrapText="1"/>
    </xf>
    <xf numFmtId="0" fontId="3" fillId="3" borderId="8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6" fillId="3" borderId="8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vertical="center"/>
    </xf>
    <xf numFmtId="0" fontId="2" fillId="2" borderId="9" xfId="0" applyFont="1" applyFill="1" applyBorder="1" applyAlignment="1">
      <alignment horizontal="center" vertical="center" wrapText="1"/>
    </xf>
    <xf numFmtId="3" fontId="4" fillId="2" borderId="9" xfId="0" applyNumberFormat="1" applyFont="1" applyFill="1" applyBorder="1" applyAlignment="1">
      <alignment horizontal="center" vertical="center"/>
    </xf>
    <xf numFmtId="0" fontId="3" fillId="2" borderId="9" xfId="0" applyFont="1" applyFill="1" applyBorder="1" applyAlignment="1">
      <alignment vertical="center" wrapText="1"/>
    </xf>
    <xf numFmtId="0" fontId="3" fillId="2" borderId="10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vertical="center" wrapText="1"/>
    </xf>
    <xf numFmtId="1" fontId="2" fillId="2" borderId="9" xfId="0" applyNumberFormat="1" applyFont="1" applyFill="1" applyBorder="1" applyAlignment="1">
      <alignment vertical="center"/>
    </xf>
    <xf numFmtId="1" fontId="2" fillId="2" borderId="10" xfId="0" applyNumberFormat="1" applyFont="1" applyFill="1" applyBorder="1" applyAlignment="1">
      <alignment vertical="center"/>
    </xf>
    <xf numFmtId="0" fontId="2" fillId="2" borderId="9" xfId="0" applyFont="1" applyFill="1" applyBorder="1" applyAlignment="1">
      <alignment horizontal="right" vertical="center"/>
    </xf>
    <xf numFmtId="0" fontId="2" fillId="2" borderId="10" xfId="0" applyFont="1" applyFill="1" applyBorder="1" applyAlignment="1">
      <alignment horizontal="right" vertical="center"/>
    </xf>
    <xf numFmtId="168" fontId="2" fillId="2" borderId="9" xfId="0" applyNumberFormat="1" applyFont="1" applyFill="1" applyBorder="1" applyAlignment="1">
      <alignment vertical="center"/>
    </xf>
    <xf numFmtId="168" fontId="2" fillId="2" borderId="10" xfId="0" applyNumberFormat="1" applyFont="1" applyFill="1" applyBorder="1" applyAlignment="1">
      <alignment vertical="center"/>
    </xf>
    <xf numFmtId="165" fontId="2" fillId="2" borderId="10" xfId="0" applyNumberFormat="1" applyFont="1" applyFill="1" applyBorder="1" applyAlignment="1">
      <alignment vertical="center" wrapText="1"/>
    </xf>
    <xf numFmtId="0" fontId="2" fillId="3" borderId="9" xfId="0" applyFont="1" applyFill="1" applyBorder="1" applyAlignment="1">
      <alignment vertical="center"/>
    </xf>
    <xf numFmtId="0" fontId="2" fillId="3" borderId="10" xfId="0" applyFont="1" applyFill="1" applyBorder="1" applyAlignment="1">
      <alignment vertical="center"/>
    </xf>
    <xf numFmtId="165" fontId="2" fillId="3" borderId="9" xfId="0" applyNumberFormat="1" applyFont="1" applyFill="1" applyBorder="1" applyAlignment="1">
      <alignment vertical="center"/>
    </xf>
    <xf numFmtId="165" fontId="2" fillId="3" borderId="10" xfId="0" applyNumberFormat="1" applyFont="1" applyFill="1" applyBorder="1" applyAlignment="1">
      <alignment vertical="center"/>
    </xf>
    <xf numFmtId="165" fontId="2" fillId="2" borderId="9" xfId="0" applyNumberFormat="1" applyFont="1" applyFill="1" applyBorder="1" applyAlignment="1">
      <alignment vertical="center" wrapText="1"/>
    </xf>
    <xf numFmtId="3" fontId="7" fillId="2" borderId="9" xfId="0" applyNumberFormat="1" applyFont="1" applyFill="1" applyBorder="1" applyAlignment="1">
      <alignment vertical="center" wrapText="1"/>
    </xf>
    <xf numFmtId="3" fontId="7" fillId="2" borderId="10" xfId="0" applyNumberFormat="1" applyFont="1" applyFill="1" applyBorder="1" applyAlignment="1">
      <alignment vertical="center" wrapText="1"/>
    </xf>
    <xf numFmtId="3" fontId="4" fillId="2" borderId="9" xfId="0" applyNumberFormat="1" applyFont="1" applyFill="1" applyBorder="1" applyAlignment="1">
      <alignment vertical="center" wrapText="1"/>
    </xf>
    <xf numFmtId="3" fontId="4" fillId="2" borderId="10" xfId="0" applyNumberFormat="1" applyFont="1" applyFill="1" applyBorder="1" applyAlignment="1">
      <alignment vertical="center" wrapText="1"/>
    </xf>
    <xf numFmtId="0" fontId="4" fillId="2" borderId="9" xfId="0" applyFont="1" applyFill="1" applyBorder="1" applyAlignment="1">
      <alignment vertical="center"/>
    </xf>
    <xf numFmtId="0" fontId="4" fillId="2" borderId="10" xfId="0" applyFont="1" applyFill="1" applyBorder="1" applyAlignment="1">
      <alignment vertical="center"/>
    </xf>
    <xf numFmtId="166" fontId="4" fillId="2" borderId="9" xfId="0" applyNumberFormat="1" applyFont="1" applyFill="1" applyBorder="1" applyAlignment="1">
      <alignment horizontal="right" vertical="center"/>
    </xf>
    <xf numFmtId="166" fontId="4" fillId="2" borderId="10" xfId="0" applyNumberFormat="1" applyFont="1" applyFill="1" applyBorder="1" applyAlignment="1">
      <alignment horizontal="right" vertical="center"/>
    </xf>
    <xf numFmtId="0" fontId="4" fillId="3" borderId="9" xfId="0" applyFont="1" applyFill="1" applyBorder="1" applyAlignment="1">
      <alignment vertical="center"/>
    </xf>
    <xf numFmtId="0" fontId="4" fillId="3" borderId="10" xfId="0" applyFont="1" applyFill="1" applyBorder="1" applyAlignment="1">
      <alignment vertical="center"/>
    </xf>
    <xf numFmtId="3" fontId="4" fillId="2" borderId="9" xfId="0" applyNumberFormat="1" applyFont="1" applyFill="1" applyBorder="1" applyAlignment="1">
      <alignment horizontal="right" vertical="center"/>
    </xf>
    <xf numFmtId="3" fontId="4" fillId="2" borderId="10" xfId="0" applyNumberFormat="1" applyFont="1" applyFill="1" applyBorder="1" applyAlignment="1">
      <alignment horizontal="right" vertical="center"/>
    </xf>
    <xf numFmtId="0" fontId="3" fillId="2" borderId="9" xfId="0" applyFont="1" applyFill="1" applyBorder="1" applyAlignment="1">
      <alignment horizontal="right" vertical="center" wrapText="1"/>
    </xf>
    <xf numFmtId="0" fontId="3" fillId="2" borderId="10" xfId="0" applyFont="1" applyFill="1" applyBorder="1" applyAlignment="1">
      <alignment horizontal="right" vertical="center" wrapText="1"/>
    </xf>
    <xf numFmtId="2" fontId="4" fillId="2" borderId="9" xfId="0" applyNumberFormat="1" applyFont="1" applyFill="1" applyBorder="1" applyAlignment="1">
      <alignment horizontal="right" vertical="center"/>
    </xf>
    <xf numFmtId="0" fontId="2" fillId="2" borderId="11" xfId="0" applyFont="1" applyFill="1" applyBorder="1" applyAlignment="1">
      <alignment vertical="center" wrapText="1"/>
    </xf>
    <xf numFmtId="0" fontId="2" fillId="2" borderId="12" xfId="0" applyFont="1" applyFill="1" applyBorder="1" applyAlignment="1">
      <alignment vertical="center" wrapText="1"/>
    </xf>
    <xf numFmtId="0" fontId="2" fillId="2" borderId="13" xfId="0" applyFont="1" applyFill="1" applyBorder="1" applyAlignment="1">
      <alignment vertical="center" wrapText="1"/>
    </xf>
    <xf numFmtId="0" fontId="8" fillId="3" borderId="14" xfId="0" applyFont="1" applyFill="1" applyBorder="1" applyAlignment="1">
      <alignment vertical="center" wrapText="1"/>
    </xf>
    <xf numFmtId="165" fontId="2" fillId="3" borderId="15" xfId="0" applyNumberFormat="1" applyFont="1" applyFill="1" applyBorder="1" applyAlignment="1">
      <alignment vertical="center" wrapText="1"/>
    </xf>
    <xf numFmtId="0" fontId="2" fillId="3" borderId="16" xfId="0" applyFont="1" applyFill="1" applyBorder="1" applyAlignment="1">
      <alignment vertical="center" wrapText="1"/>
    </xf>
    <xf numFmtId="0" fontId="2" fillId="3" borderId="17" xfId="0" applyFont="1" applyFill="1" applyBorder="1" applyAlignment="1">
      <alignment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vertical="center"/>
    </xf>
    <xf numFmtId="0" fontId="5" fillId="3" borderId="19" xfId="0" applyFont="1" applyFill="1" applyBorder="1" applyAlignment="1">
      <alignment vertical="center"/>
    </xf>
    <xf numFmtId="0" fontId="3" fillId="4" borderId="4" xfId="0" applyFont="1" applyFill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right" vertical="center" wrapText="1"/>
    </xf>
    <xf numFmtId="0" fontId="2" fillId="4" borderId="21" xfId="0" applyFont="1" applyFill="1" applyBorder="1" applyAlignment="1">
      <alignment horizontal="right" vertical="center" wrapText="1"/>
    </xf>
    <xf numFmtId="0" fontId="2" fillId="4" borderId="22" xfId="0" applyFont="1" applyFill="1" applyBorder="1" applyAlignment="1">
      <alignment horizontal="right" vertical="center" wrapText="1"/>
    </xf>
    <xf numFmtId="0" fontId="3" fillId="4" borderId="23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vertical="center"/>
    </xf>
    <xf numFmtId="0" fontId="5" fillId="3" borderId="24" xfId="0" applyFont="1" applyFill="1" applyBorder="1" applyAlignment="1">
      <alignment vertical="center"/>
    </xf>
    <xf numFmtId="164" fontId="2" fillId="2" borderId="25" xfId="0" applyNumberFormat="1" applyFont="1" applyFill="1" applyBorder="1" applyAlignment="1">
      <alignment horizontal="center" vertical="center"/>
    </xf>
    <xf numFmtId="164" fontId="2" fillId="2" borderId="26" xfId="0" applyNumberFormat="1" applyFont="1" applyFill="1" applyBorder="1" applyAlignment="1">
      <alignment horizontal="center" vertical="center"/>
    </xf>
    <xf numFmtId="164" fontId="2" fillId="2" borderId="27" xfId="0" applyNumberFormat="1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169" fontId="2" fillId="2" borderId="10" xfId="0" applyNumberFormat="1" applyFont="1" applyFill="1" applyBorder="1" applyAlignment="1">
      <alignment horizontal="right" vertical="center" wrapText="1"/>
    </xf>
    <xf numFmtId="169" fontId="2" fillId="2" borderId="10" xfId="0" quotePrefix="1" applyNumberFormat="1" applyFont="1" applyFill="1" applyBorder="1" applyAlignment="1">
      <alignment horizontal="righ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99"/>
  <sheetViews>
    <sheetView showGridLines="0" tabSelected="1" topLeftCell="A112" workbookViewId="0">
      <selection activeCell="T9" sqref="T9"/>
    </sheetView>
  </sheetViews>
  <sheetFormatPr defaultColWidth="12.6328125" defaultRowHeight="15" customHeight="1" x14ac:dyDescent="0.25"/>
  <cols>
    <col min="1" max="1" width="45.90625" style="7" customWidth="1"/>
    <col min="2" max="2" width="18.90625" style="7" hidden="1" customWidth="1"/>
    <col min="3" max="3" width="10.36328125" style="7" hidden="1" customWidth="1"/>
    <col min="4" max="4" width="13.08984375" style="7" hidden="1" customWidth="1"/>
    <col min="5" max="14" width="9.08984375" style="7" hidden="1" customWidth="1"/>
    <col min="15" max="15" width="8" style="7" hidden="1" customWidth="1"/>
    <col min="16" max="18" width="12.453125" style="7" customWidth="1"/>
    <col min="19" max="19" width="9.08984375" style="7" customWidth="1"/>
    <col min="20" max="20" width="13.90625" style="7" customWidth="1"/>
    <col min="21" max="21" width="81.453125" style="7" customWidth="1"/>
    <col min="22" max="26" width="9.08984375" style="7" customWidth="1"/>
    <col min="27" max="16384" width="12.6328125" style="7"/>
  </cols>
  <sheetData>
    <row r="1" spans="1:26" ht="24" customHeight="1" x14ac:dyDescent="0.25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4"/>
      <c r="T1" s="4"/>
      <c r="U1" s="4"/>
      <c r="V1" s="4"/>
      <c r="W1" s="4"/>
      <c r="X1" s="4"/>
      <c r="Y1" s="4"/>
      <c r="Z1" s="4"/>
    </row>
    <row r="2" spans="1:26" ht="24" customHeight="1" thickBot="1" x14ac:dyDescent="0.3">
      <c r="A2" s="19" t="s">
        <v>1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4"/>
      <c r="T2" s="4"/>
      <c r="U2" s="4"/>
      <c r="V2" s="4"/>
      <c r="W2" s="4"/>
      <c r="X2" s="4"/>
      <c r="Y2" s="4"/>
      <c r="Z2" s="4"/>
    </row>
    <row r="3" spans="1:26" ht="23.25" customHeight="1" thickBot="1" x14ac:dyDescent="0.3">
      <c r="A3" s="109" t="s">
        <v>2</v>
      </c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2"/>
      <c r="P3" s="113" t="s">
        <v>3</v>
      </c>
      <c r="Q3" s="114"/>
      <c r="R3" s="115"/>
      <c r="S3" s="8"/>
      <c r="T3" s="4"/>
      <c r="U3" s="4"/>
      <c r="V3" s="4"/>
      <c r="W3" s="4"/>
      <c r="X3" s="4"/>
      <c r="Y3" s="4"/>
      <c r="Z3" s="4"/>
    </row>
    <row r="4" spans="1:26" ht="17.5" customHeight="1" x14ac:dyDescent="0.25">
      <c r="A4" s="102" t="s">
        <v>4</v>
      </c>
      <c r="B4" s="103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5"/>
      <c r="P4" s="106">
        <v>2022</v>
      </c>
      <c r="Q4" s="107"/>
      <c r="R4" s="108"/>
      <c r="S4" s="8"/>
      <c r="T4" s="4"/>
      <c r="U4" s="4"/>
      <c r="V4" s="4"/>
      <c r="W4" s="4"/>
      <c r="X4" s="4"/>
      <c r="Y4" s="4"/>
      <c r="Z4" s="4"/>
    </row>
    <row r="5" spans="1:26" ht="17.5" customHeight="1" x14ac:dyDescent="0.25">
      <c r="A5" s="46" t="s">
        <v>5</v>
      </c>
      <c r="B5" s="4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60"/>
      <c r="P5" s="66"/>
      <c r="Q5" s="21"/>
      <c r="R5" s="65"/>
      <c r="S5" s="8"/>
      <c r="T5" s="4"/>
      <c r="U5" s="4"/>
      <c r="V5" s="4"/>
      <c r="W5" s="4"/>
      <c r="X5" s="4"/>
      <c r="Y5" s="4"/>
      <c r="Z5" s="4"/>
    </row>
    <row r="6" spans="1:26" ht="17.5" customHeight="1" x14ac:dyDescent="0.25">
      <c r="A6" s="47" t="s">
        <v>6</v>
      </c>
      <c r="B6" s="41" t="e">
        <f>#REF!+#REF!+#REF!+#REF!</f>
        <v>#REF!</v>
      </c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60"/>
      <c r="P6" s="66">
        <v>1438.8</v>
      </c>
      <c r="Q6" s="21"/>
      <c r="R6" s="65"/>
      <c r="S6" s="8"/>
      <c r="T6" s="4"/>
      <c r="U6" s="4"/>
      <c r="V6" s="4"/>
      <c r="W6" s="4"/>
      <c r="X6" s="4"/>
      <c r="Y6" s="4"/>
      <c r="Z6" s="4"/>
    </row>
    <row r="7" spans="1:26" ht="17.5" customHeight="1" x14ac:dyDescent="0.25">
      <c r="A7" s="47" t="s">
        <v>7</v>
      </c>
      <c r="B7" s="41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60"/>
      <c r="P7" s="66" t="s">
        <v>8</v>
      </c>
      <c r="Q7" s="21"/>
      <c r="R7" s="65"/>
      <c r="S7" s="8"/>
      <c r="T7" s="4"/>
      <c r="U7" s="4"/>
      <c r="V7" s="4"/>
      <c r="W7" s="4"/>
      <c r="X7" s="4"/>
      <c r="Y7" s="4"/>
      <c r="Z7" s="4"/>
    </row>
    <row r="8" spans="1:26" ht="17.5" customHeight="1" x14ac:dyDescent="0.25">
      <c r="A8" s="47"/>
      <c r="B8" s="41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60"/>
      <c r="P8" s="66"/>
      <c r="Q8" s="21"/>
      <c r="R8" s="65"/>
      <c r="S8" s="8"/>
      <c r="T8" s="4"/>
      <c r="U8" s="4"/>
      <c r="V8" s="4"/>
      <c r="W8" s="4"/>
      <c r="X8" s="4"/>
      <c r="Y8" s="4"/>
      <c r="Z8" s="4"/>
    </row>
    <row r="9" spans="1:26" ht="17.5" customHeight="1" x14ac:dyDescent="0.25">
      <c r="A9" s="48" t="s">
        <v>9</v>
      </c>
      <c r="B9" s="41"/>
      <c r="C9" s="20"/>
      <c r="D9" s="20"/>
      <c r="E9" s="20"/>
      <c r="F9" s="20"/>
      <c r="G9" s="20" t="e">
        <f>#REF!/2</f>
        <v>#REF!</v>
      </c>
      <c r="H9" s="20" t="e">
        <f t="shared" ref="H9:I9" si="0">#REF!/1.8</f>
        <v>#REF!</v>
      </c>
      <c r="I9" s="20" t="e">
        <f t="shared" si="0"/>
        <v>#REF!</v>
      </c>
      <c r="J9" s="20" t="e">
        <f>G9+H9+I9</f>
        <v>#REF!</v>
      </c>
      <c r="K9" s="20"/>
      <c r="L9" s="20"/>
      <c r="M9" s="20"/>
      <c r="N9" s="20"/>
      <c r="O9" s="60"/>
      <c r="P9" s="64">
        <v>2022</v>
      </c>
      <c r="Q9" s="21"/>
      <c r="R9" s="65"/>
      <c r="S9" s="8"/>
      <c r="T9" s="4"/>
      <c r="U9" s="4"/>
      <c r="V9" s="4"/>
      <c r="W9" s="4"/>
      <c r="X9" s="4"/>
      <c r="Y9" s="4"/>
      <c r="Z9" s="4"/>
    </row>
    <row r="10" spans="1:26" ht="17.5" customHeight="1" x14ac:dyDescent="0.25">
      <c r="A10" s="47" t="s">
        <v>10</v>
      </c>
      <c r="B10" s="41"/>
      <c r="C10" s="20"/>
      <c r="D10" s="20"/>
      <c r="E10" s="20"/>
      <c r="F10" s="20"/>
      <c r="G10" s="20"/>
      <c r="H10" s="20"/>
      <c r="I10" s="20" t="s">
        <v>11</v>
      </c>
      <c r="J10" s="20" t="e">
        <f>J9/B6*100</f>
        <v>#REF!</v>
      </c>
      <c r="K10" s="20"/>
      <c r="L10" s="20"/>
      <c r="M10" s="20"/>
      <c r="N10" s="20"/>
      <c r="O10" s="60"/>
      <c r="P10" s="66">
        <v>0</v>
      </c>
      <c r="Q10" s="21"/>
      <c r="R10" s="65"/>
      <c r="S10" s="8"/>
      <c r="T10" s="4"/>
      <c r="U10" s="4"/>
      <c r="V10" s="4"/>
      <c r="W10" s="4"/>
      <c r="X10" s="4"/>
      <c r="Y10" s="4"/>
      <c r="Z10" s="4"/>
    </row>
    <row r="11" spans="1:26" ht="17.5" customHeight="1" x14ac:dyDescent="0.25">
      <c r="A11" s="47" t="s">
        <v>12</v>
      </c>
      <c r="B11" s="41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60"/>
      <c r="P11" s="66">
        <v>8</v>
      </c>
      <c r="Q11" s="21"/>
      <c r="R11" s="65"/>
      <c r="S11" s="8"/>
      <c r="T11" s="4"/>
      <c r="U11" s="4"/>
      <c r="V11" s="4"/>
      <c r="W11" s="4"/>
      <c r="X11" s="4"/>
      <c r="Y11" s="4"/>
      <c r="Z11" s="4"/>
    </row>
    <row r="12" spans="1:26" ht="17.5" customHeight="1" x14ac:dyDescent="0.25">
      <c r="A12" s="47" t="s">
        <v>13</v>
      </c>
      <c r="B12" s="41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60"/>
      <c r="P12" s="66">
        <v>41</v>
      </c>
      <c r="Q12" s="21"/>
      <c r="R12" s="65"/>
      <c r="S12" s="8"/>
      <c r="T12" s="4"/>
      <c r="U12" s="9"/>
      <c r="V12" s="4"/>
      <c r="W12" s="4"/>
      <c r="X12" s="4"/>
      <c r="Y12" s="4"/>
      <c r="Z12" s="18"/>
    </row>
    <row r="13" spans="1:26" ht="17.5" customHeight="1" x14ac:dyDescent="0.25">
      <c r="A13" s="47" t="s">
        <v>14</v>
      </c>
      <c r="B13" s="41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60"/>
      <c r="P13" s="66">
        <v>117</v>
      </c>
      <c r="Q13" s="21"/>
      <c r="R13" s="65"/>
      <c r="S13" s="8"/>
      <c r="T13" s="4"/>
      <c r="U13" s="4"/>
      <c r="V13" s="4"/>
      <c r="W13" s="4"/>
      <c r="X13" s="4"/>
      <c r="Y13" s="4"/>
      <c r="Z13" s="4"/>
    </row>
    <row r="14" spans="1:26" ht="17.5" customHeight="1" x14ac:dyDescent="0.25">
      <c r="A14" s="49" t="s">
        <v>15</v>
      </c>
      <c r="B14" s="41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60"/>
      <c r="P14" s="66">
        <v>694</v>
      </c>
      <c r="Q14" s="21"/>
      <c r="R14" s="65"/>
      <c r="S14" s="8"/>
      <c r="T14" s="4" t="s">
        <v>16</v>
      </c>
      <c r="U14" s="4"/>
      <c r="V14" s="4"/>
      <c r="W14" s="4"/>
      <c r="X14" s="4"/>
      <c r="Y14" s="4"/>
      <c r="Z14" s="4"/>
    </row>
    <row r="15" spans="1:26" ht="17.5" customHeight="1" x14ac:dyDescent="0.25">
      <c r="A15" s="49"/>
      <c r="B15" s="41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60"/>
      <c r="P15" s="66"/>
      <c r="Q15" s="21"/>
      <c r="R15" s="65"/>
      <c r="S15" s="8"/>
      <c r="T15" s="4"/>
      <c r="U15" s="4"/>
      <c r="V15" s="4"/>
      <c r="W15" s="4"/>
      <c r="X15" s="4"/>
      <c r="Y15" s="4"/>
      <c r="Z15" s="4"/>
    </row>
    <row r="16" spans="1:26" ht="17.5" customHeight="1" x14ac:dyDescent="0.25">
      <c r="A16" s="50" t="s">
        <v>17</v>
      </c>
      <c r="B16" s="4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61"/>
      <c r="P16" s="64">
        <v>2022</v>
      </c>
      <c r="Q16" s="21"/>
      <c r="R16" s="65"/>
      <c r="S16" s="1"/>
      <c r="T16" s="2"/>
      <c r="U16" s="2"/>
      <c r="V16" s="2"/>
      <c r="W16" s="2"/>
      <c r="X16" s="2"/>
      <c r="Y16" s="2"/>
      <c r="Z16" s="2"/>
    </row>
    <row r="17" spans="1:26" ht="17.5" customHeight="1" x14ac:dyDescent="0.25">
      <c r="A17" s="49" t="s">
        <v>18</v>
      </c>
      <c r="B17" s="41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60"/>
      <c r="P17" s="67">
        <v>16697</v>
      </c>
      <c r="Q17" s="21"/>
      <c r="R17" s="65"/>
      <c r="S17" s="8"/>
      <c r="T17" s="4"/>
      <c r="U17" s="4"/>
      <c r="V17" s="4"/>
      <c r="W17" s="4"/>
      <c r="X17" s="4"/>
      <c r="Y17" s="4"/>
      <c r="Z17" s="4"/>
    </row>
    <row r="18" spans="1:26" ht="17.5" customHeight="1" x14ac:dyDescent="0.25">
      <c r="A18" s="49" t="s">
        <v>19</v>
      </c>
      <c r="B18" s="41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60"/>
      <c r="P18" s="67">
        <v>8396</v>
      </c>
      <c r="Q18" s="21"/>
      <c r="R18" s="65"/>
      <c r="S18" s="8"/>
      <c r="T18" s="4"/>
      <c r="U18" s="4"/>
      <c r="V18" s="4"/>
      <c r="W18" s="4"/>
      <c r="X18" s="4"/>
      <c r="Y18" s="4"/>
      <c r="Z18" s="4"/>
    </row>
    <row r="19" spans="1:26" ht="17.5" customHeight="1" x14ac:dyDescent="0.25">
      <c r="A19" s="49" t="s">
        <v>20</v>
      </c>
      <c r="B19" s="41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60"/>
      <c r="P19" s="67">
        <v>8301</v>
      </c>
      <c r="Q19" s="21"/>
      <c r="R19" s="65"/>
      <c r="S19" s="8"/>
      <c r="T19" s="4"/>
      <c r="U19" s="4"/>
      <c r="V19" s="4"/>
      <c r="W19" s="4"/>
      <c r="X19" s="4"/>
      <c r="Y19" s="4"/>
      <c r="Z19" s="4"/>
    </row>
    <row r="20" spans="1:26" ht="17.5" customHeight="1" x14ac:dyDescent="0.25">
      <c r="A20" s="49" t="s">
        <v>21</v>
      </c>
      <c r="B20" s="41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60"/>
      <c r="P20" s="116"/>
      <c r="Q20" s="117"/>
      <c r="R20" s="118"/>
      <c r="S20" s="8" t="s">
        <v>16</v>
      </c>
      <c r="T20" s="4"/>
      <c r="U20" s="4"/>
      <c r="V20" s="4"/>
      <c r="W20" s="4"/>
      <c r="X20" s="4"/>
      <c r="Y20" s="4"/>
      <c r="Z20" s="4"/>
    </row>
    <row r="21" spans="1:26" ht="17.5" customHeight="1" x14ac:dyDescent="0.25">
      <c r="A21" s="49"/>
      <c r="B21" s="41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60"/>
      <c r="P21" s="66"/>
      <c r="Q21" s="21"/>
      <c r="R21" s="65"/>
      <c r="S21" s="8"/>
      <c r="T21" s="4"/>
      <c r="U21" s="4"/>
      <c r="V21" s="4"/>
      <c r="W21" s="4"/>
      <c r="X21" s="4"/>
      <c r="Y21" s="4"/>
      <c r="Z21" s="4"/>
    </row>
    <row r="22" spans="1:26" ht="17.5" customHeight="1" x14ac:dyDescent="0.25">
      <c r="A22" s="45" t="s">
        <v>22</v>
      </c>
      <c r="B22" s="41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60"/>
      <c r="P22" s="64">
        <v>2022</v>
      </c>
      <c r="Q22" s="21"/>
      <c r="R22" s="65"/>
      <c r="S22" s="8"/>
      <c r="T22" s="4"/>
      <c r="U22" s="4"/>
      <c r="V22" s="4"/>
      <c r="W22" s="4"/>
      <c r="X22" s="4"/>
      <c r="Y22" s="4"/>
      <c r="Z22" s="4"/>
    </row>
    <row r="23" spans="1:26" ht="17.5" customHeight="1" x14ac:dyDescent="0.25">
      <c r="A23" s="49" t="s">
        <v>23</v>
      </c>
      <c r="B23" s="41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60"/>
      <c r="P23" s="66">
        <v>11.9</v>
      </c>
      <c r="Q23" s="21"/>
      <c r="R23" s="65"/>
      <c r="S23" s="8"/>
      <c r="T23" s="4"/>
      <c r="U23" s="4"/>
      <c r="V23" s="4"/>
      <c r="W23" s="4"/>
      <c r="X23" s="4"/>
      <c r="Y23" s="4"/>
      <c r="Z23" s="4"/>
    </row>
    <row r="24" spans="1:26" ht="17.5" customHeight="1" x14ac:dyDescent="0.25">
      <c r="A24" s="49" t="s">
        <v>24</v>
      </c>
      <c r="B24" s="41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60"/>
      <c r="P24" s="66">
        <v>11</v>
      </c>
      <c r="Q24" s="21"/>
      <c r="R24" s="65"/>
      <c r="S24" s="8"/>
      <c r="T24" s="4"/>
      <c r="U24" s="4"/>
      <c r="V24" s="4"/>
      <c r="W24" s="4"/>
      <c r="X24" s="4"/>
      <c r="Y24" s="4"/>
      <c r="Z24" s="4"/>
    </row>
    <row r="25" spans="1:26" ht="17.5" customHeight="1" x14ac:dyDescent="0.25">
      <c r="A25" s="49"/>
      <c r="B25" s="41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60"/>
      <c r="P25" s="66"/>
      <c r="Q25" s="21"/>
      <c r="R25" s="65"/>
      <c r="S25" s="8"/>
      <c r="T25" s="4"/>
      <c r="U25" s="4"/>
      <c r="V25" s="4"/>
      <c r="W25" s="4"/>
      <c r="X25" s="4"/>
      <c r="Y25" s="4"/>
      <c r="Z25" s="4"/>
    </row>
    <row r="26" spans="1:26" ht="17.5" customHeight="1" x14ac:dyDescent="0.25">
      <c r="A26" s="51" t="s">
        <v>25</v>
      </c>
      <c r="B26" s="41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60"/>
      <c r="P26" s="66"/>
      <c r="Q26" s="21"/>
      <c r="R26" s="65"/>
      <c r="S26" s="8"/>
      <c r="T26" s="4"/>
      <c r="U26" s="4"/>
      <c r="V26" s="4"/>
      <c r="W26" s="4"/>
      <c r="X26" s="4"/>
      <c r="Y26" s="4"/>
      <c r="Z26" s="4"/>
    </row>
    <row r="27" spans="1:26" ht="17.5" customHeight="1" x14ac:dyDescent="0.25">
      <c r="A27" s="52" t="s">
        <v>26</v>
      </c>
      <c r="B27" s="41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60"/>
      <c r="P27" s="68">
        <v>2020</v>
      </c>
      <c r="Q27" s="23">
        <v>2021</v>
      </c>
      <c r="R27" s="69">
        <v>2022</v>
      </c>
      <c r="S27" s="8"/>
      <c r="T27" s="4"/>
      <c r="U27" s="4"/>
      <c r="V27" s="4"/>
      <c r="W27" s="4"/>
      <c r="X27" s="4"/>
      <c r="Y27" s="4"/>
      <c r="Z27" s="4"/>
    </row>
    <row r="28" spans="1:26" ht="17.5" customHeight="1" x14ac:dyDescent="0.25">
      <c r="A28" s="53" t="s">
        <v>27</v>
      </c>
      <c r="B28" s="41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60"/>
      <c r="P28" s="70">
        <v>1</v>
      </c>
      <c r="Q28" s="24">
        <v>1</v>
      </c>
      <c r="R28" s="71">
        <v>1</v>
      </c>
      <c r="S28" s="8"/>
      <c r="T28" s="4"/>
      <c r="U28" s="4"/>
      <c r="V28" s="4"/>
      <c r="W28" s="4"/>
      <c r="X28" s="4"/>
      <c r="Y28" s="4"/>
      <c r="Z28" s="4"/>
    </row>
    <row r="29" spans="1:26" ht="17.5" customHeight="1" x14ac:dyDescent="0.25">
      <c r="A29" s="53" t="s">
        <v>28</v>
      </c>
      <c r="B29" s="41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60"/>
      <c r="P29" s="70">
        <v>2</v>
      </c>
      <c r="Q29" s="24">
        <v>2</v>
      </c>
      <c r="R29" s="71">
        <v>2</v>
      </c>
      <c r="S29" s="8"/>
      <c r="T29" s="4"/>
      <c r="U29" s="4"/>
      <c r="V29" s="4"/>
      <c r="W29" s="4"/>
      <c r="X29" s="4"/>
      <c r="Y29" s="4"/>
      <c r="Z29" s="4"/>
    </row>
    <row r="30" spans="1:26" ht="17.5" customHeight="1" x14ac:dyDescent="0.25">
      <c r="A30" s="53" t="s">
        <v>29</v>
      </c>
      <c r="B30" s="41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60"/>
      <c r="P30" s="70">
        <v>8</v>
      </c>
      <c r="Q30" s="24">
        <v>8</v>
      </c>
      <c r="R30" s="71">
        <v>8</v>
      </c>
      <c r="S30" s="8"/>
      <c r="T30" s="4"/>
      <c r="U30" s="4"/>
      <c r="V30" s="4"/>
      <c r="W30" s="4"/>
      <c r="X30" s="4"/>
      <c r="Y30" s="4"/>
      <c r="Z30" s="4"/>
    </row>
    <row r="31" spans="1:26" ht="17.5" customHeight="1" x14ac:dyDescent="0.25">
      <c r="A31" s="49" t="s">
        <v>30</v>
      </c>
      <c r="B31" s="41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60"/>
      <c r="P31" s="70">
        <v>1</v>
      </c>
      <c r="Q31" s="24">
        <v>1</v>
      </c>
      <c r="R31" s="71">
        <v>1</v>
      </c>
      <c r="S31" s="8"/>
      <c r="T31" s="4"/>
      <c r="U31" s="4"/>
      <c r="V31" s="4"/>
      <c r="W31" s="4"/>
      <c r="X31" s="4"/>
      <c r="Y31" s="4"/>
      <c r="Z31" s="4"/>
    </row>
    <row r="32" spans="1:26" ht="17.5" customHeight="1" x14ac:dyDescent="0.25">
      <c r="A32" s="49" t="s">
        <v>31</v>
      </c>
      <c r="B32" s="41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60"/>
      <c r="P32" s="70">
        <v>7</v>
      </c>
      <c r="Q32" s="24">
        <v>7</v>
      </c>
      <c r="R32" s="71">
        <v>7</v>
      </c>
      <c r="S32" s="8"/>
      <c r="T32" s="4"/>
      <c r="U32" s="4"/>
      <c r="V32" s="4"/>
      <c r="W32" s="4"/>
      <c r="X32" s="4"/>
      <c r="Y32" s="4"/>
      <c r="Z32" s="4"/>
    </row>
    <row r="33" spans="1:26" ht="17.5" customHeight="1" x14ac:dyDescent="0.25">
      <c r="A33" s="53" t="s">
        <v>32</v>
      </c>
      <c r="B33" s="41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60"/>
      <c r="P33" s="70">
        <v>24</v>
      </c>
      <c r="Q33" s="24">
        <v>24</v>
      </c>
      <c r="R33" s="71">
        <v>24</v>
      </c>
      <c r="S33" s="8"/>
      <c r="T33" s="4"/>
      <c r="U33" s="4"/>
      <c r="V33" s="4"/>
      <c r="W33" s="4"/>
      <c r="X33" s="4"/>
      <c r="Y33" s="4"/>
      <c r="Z33" s="4"/>
    </row>
    <row r="34" spans="1:26" ht="17.5" customHeight="1" x14ac:dyDescent="0.25">
      <c r="A34" s="49" t="s">
        <v>33</v>
      </c>
      <c r="B34" s="41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60"/>
      <c r="P34" s="70">
        <v>24</v>
      </c>
      <c r="Q34" s="24">
        <v>24</v>
      </c>
      <c r="R34" s="71">
        <v>24</v>
      </c>
      <c r="S34" s="8"/>
      <c r="T34" s="4"/>
      <c r="U34" s="4"/>
      <c r="V34" s="4"/>
      <c r="W34" s="4"/>
      <c r="X34" s="4"/>
      <c r="Y34" s="4"/>
      <c r="Z34" s="4"/>
    </row>
    <row r="35" spans="1:26" ht="17.5" customHeight="1" x14ac:dyDescent="0.25">
      <c r="A35" s="49" t="s">
        <v>34</v>
      </c>
      <c r="B35" s="41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60"/>
      <c r="P35" s="70">
        <v>0</v>
      </c>
      <c r="Q35" s="24">
        <v>0</v>
      </c>
      <c r="R35" s="71">
        <v>0</v>
      </c>
      <c r="S35" s="8"/>
      <c r="T35" s="4"/>
      <c r="U35" s="4"/>
      <c r="V35" s="4"/>
      <c r="W35" s="4"/>
      <c r="X35" s="4"/>
      <c r="Y35" s="4"/>
      <c r="Z35" s="4"/>
    </row>
    <row r="36" spans="1:26" ht="17.5" customHeight="1" x14ac:dyDescent="0.25">
      <c r="A36" s="49" t="s">
        <v>35</v>
      </c>
      <c r="B36" s="41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60"/>
      <c r="P36" s="70">
        <v>3</v>
      </c>
      <c r="Q36" s="24">
        <v>3</v>
      </c>
      <c r="R36" s="71">
        <v>3</v>
      </c>
      <c r="S36" s="8"/>
      <c r="T36" s="4"/>
      <c r="U36" s="4"/>
      <c r="V36" s="4"/>
      <c r="W36" s="4"/>
      <c r="X36" s="4"/>
      <c r="Y36" s="4"/>
      <c r="Z36" s="4"/>
    </row>
    <row r="37" spans="1:26" ht="17.5" customHeight="1" x14ac:dyDescent="0.25">
      <c r="A37" s="53"/>
      <c r="B37" s="41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60"/>
      <c r="P37" s="119"/>
      <c r="Q37" s="120"/>
      <c r="R37" s="121"/>
      <c r="S37" s="8"/>
      <c r="T37" s="4"/>
      <c r="U37" s="4"/>
      <c r="V37" s="4"/>
      <c r="W37" s="4"/>
      <c r="X37" s="4"/>
      <c r="Y37" s="4"/>
      <c r="Z37" s="4"/>
    </row>
    <row r="38" spans="1:26" ht="17.5" customHeight="1" x14ac:dyDescent="0.25">
      <c r="A38" s="52" t="s">
        <v>36</v>
      </c>
      <c r="B38" s="41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60"/>
      <c r="P38" s="68">
        <v>2019</v>
      </c>
      <c r="Q38" s="23">
        <v>2020</v>
      </c>
      <c r="R38" s="69">
        <v>2021</v>
      </c>
      <c r="S38" s="8"/>
      <c r="T38" s="4"/>
      <c r="U38" s="4"/>
      <c r="V38" s="4"/>
      <c r="W38" s="4"/>
      <c r="X38" s="4"/>
      <c r="Y38" s="4"/>
      <c r="Z38" s="4"/>
    </row>
    <row r="39" spans="1:26" ht="17.5" customHeight="1" x14ac:dyDescent="0.25">
      <c r="A39" s="49" t="s">
        <v>37</v>
      </c>
      <c r="B39" s="41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60"/>
      <c r="P39" s="70">
        <v>4</v>
      </c>
      <c r="Q39" s="24">
        <v>3</v>
      </c>
      <c r="R39" s="71">
        <v>3</v>
      </c>
      <c r="S39" s="8"/>
      <c r="T39" s="4"/>
      <c r="U39" s="4"/>
      <c r="V39" s="4"/>
      <c r="W39" s="4"/>
      <c r="X39" s="4"/>
      <c r="Y39" s="4"/>
      <c r="Z39" s="4"/>
    </row>
    <row r="40" spans="1:26" ht="17.5" customHeight="1" x14ac:dyDescent="0.25">
      <c r="A40" s="49" t="s">
        <v>38</v>
      </c>
      <c r="B40" s="41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60"/>
      <c r="P40" s="70">
        <v>1</v>
      </c>
      <c r="Q40" s="24">
        <v>1</v>
      </c>
      <c r="R40" s="71">
        <v>1</v>
      </c>
      <c r="S40" s="8"/>
      <c r="T40" s="4"/>
      <c r="U40" s="4"/>
      <c r="V40" s="4"/>
      <c r="W40" s="4"/>
      <c r="X40" s="4"/>
      <c r="Y40" s="4"/>
      <c r="Z40" s="4"/>
    </row>
    <row r="41" spans="1:26" ht="17.5" customHeight="1" x14ac:dyDescent="0.25">
      <c r="A41" s="49" t="s">
        <v>39</v>
      </c>
      <c r="B41" s="41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60"/>
      <c r="P41" s="70">
        <v>3</v>
      </c>
      <c r="Q41" s="24">
        <v>3</v>
      </c>
      <c r="R41" s="71">
        <v>3</v>
      </c>
      <c r="S41" s="8"/>
      <c r="T41" s="4"/>
      <c r="U41" s="4"/>
      <c r="V41" s="4"/>
      <c r="W41" s="4"/>
      <c r="X41" s="4"/>
      <c r="Y41" s="4"/>
      <c r="Z41" s="4"/>
    </row>
    <row r="42" spans="1:26" ht="17.5" customHeight="1" x14ac:dyDescent="0.25">
      <c r="A42" s="49" t="s">
        <v>40</v>
      </c>
      <c r="B42" s="41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60"/>
      <c r="P42" s="70">
        <v>20</v>
      </c>
      <c r="Q42" s="24">
        <v>20</v>
      </c>
      <c r="R42" s="71">
        <v>20</v>
      </c>
      <c r="S42" s="8"/>
      <c r="T42" s="4"/>
      <c r="U42" s="4"/>
      <c r="V42" s="4"/>
      <c r="W42" s="4"/>
      <c r="X42" s="4"/>
      <c r="Y42" s="4"/>
      <c r="Z42" s="4"/>
    </row>
    <row r="43" spans="1:26" ht="17.5" customHeight="1" x14ac:dyDescent="0.25">
      <c r="A43" s="49" t="s">
        <v>41</v>
      </c>
      <c r="B43" s="41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60"/>
      <c r="P43" s="70">
        <v>18</v>
      </c>
      <c r="Q43" s="24">
        <v>18</v>
      </c>
      <c r="R43" s="71">
        <v>18</v>
      </c>
      <c r="S43" s="8"/>
      <c r="T43" s="4"/>
      <c r="U43" s="4"/>
      <c r="V43" s="4"/>
      <c r="W43" s="4"/>
      <c r="X43" s="4"/>
      <c r="Y43" s="4"/>
      <c r="Z43" s="4"/>
    </row>
    <row r="44" spans="1:26" ht="17.5" customHeight="1" x14ac:dyDescent="0.25">
      <c r="A44" s="49" t="s">
        <v>16</v>
      </c>
      <c r="B44" s="41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60"/>
      <c r="P44" s="119"/>
      <c r="Q44" s="120"/>
      <c r="R44" s="121"/>
      <c r="S44" s="8"/>
      <c r="T44" s="4"/>
      <c r="U44" s="4"/>
      <c r="V44" s="4"/>
      <c r="W44" s="4"/>
      <c r="X44" s="4"/>
      <c r="Y44" s="4"/>
      <c r="Z44" s="4"/>
    </row>
    <row r="45" spans="1:26" ht="17.5" customHeight="1" x14ac:dyDescent="0.25">
      <c r="A45" s="54" t="s">
        <v>42</v>
      </c>
      <c r="B45" s="41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60"/>
      <c r="P45" s="68">
        <v>2019</v>
      </c>
      <c r="Q45" s="23">
        <v>2020</v>
      </c>
      <c r="R45" s="69">
        <v>2021</v>
      </c>
      <c r="S45" s="8"/>
      <c r="T45" s="4"/>
      <c r="U45" s="4"/>
      <c r="V45" s="4"/>
      <c r="W45" s="4"/>
      <c r="X45" s="4"/>
      <c r="Y45" s="4"/>
      <c r="Z45" s="4"/>
    </row>
    <row r="46" spans="1:26" ht="17.5" customHeight="1" x14ac:dyDescent="0.25">
      <c r="A46" s="53" t="s">
        <v>43</v>
      </c>
      <c r="B46" s="41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60"/>
      <c r="P46" s="70">
        <v>10.4</v>
      </c>
      <c r="Q46" s="24">
        <v>13.1</v>
      </c>
      <c r="R46" s="71">
        <v>13.1</v>
      </c>
      <c r="S46" s="8"/>
      <c r="T46" s="4"/>
      <c r="U46" s="4"/>
      <c r="V46" s="4"/>
      <c r="W46" s="4"/>
      <c r="X46" s="4"/>
      <c r="Y46" s="4"/>
      <c r="Z46" s="4"/>
    </row>
    <row r="47" spans="1:26" ht="17.5" customHeight="1" x14ac:dyDescent="0.25">
      <c r="A47" s="53" t="s">
        <v>44</v>
      </c>
      <c r="B47" s="41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60"/>
      <c r="P47" s="70">
        <v>16.600000000000001</v>
      </c>
      <c r="Q47" s="24">
        <v>19.3</v>
      </c>
      <c r="R47" s="71">
        <v>19.3</v>
      </c>
      <c r="S47" s="8"/>
      <c r="T47" s="4"/>
      <c r="U47" s="4"/>
      <c r="V47" s="4"/>
      <c r="W47" s="4"/>
      <c r="X47" s="4"/>
      <c r="Y47" s="4"/>
      <c r="Z47" s="4"/>
    </row>
    <row r="48" spans="1:26" ht="17.5" customHeight="1" x14ac:dyDescent="0.25">
      <c r="A48" s="53" t="s">
        <v>45</v>
      </c>
      <c r="B48" s="41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60"/>
      <c r="P48" s="70">
        <v>7.1</v>
      </c>
      <c r="Q48" s="24">
        <v>4.9000000000000004</v>
      </c>
      <c r="R48" s="71">
        <v>4.9000000000000004</v>
      </c>
      <c r="S48" s="8"/>
      <c r="T48" s="4"/>
      <c r="U48" s="4"/>
      <c r="V48" s="4"/>
      <c r="W48" s="4"/>
      <c r="X48" s="4"/>
      <c r="Y48" s="4"/>
      <c r="Z48" s="4"/>
    </row>
    <row r="49" spans="1:26" ht="17.5" customHeight="1" x14ac:dyDescent="0.25">
      <c r="A49" s="53" t="s">
        <v>46</v>
      </c>
      <c r="B49" s="41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60"/>
      <c r="P49" s="70">
        <v>0</v>
      </c>
      <c r="Q49" s="24">
        <v>0</v>
      </c>
      <c r="R49" s="71">
        <v>0</v>
      </c>
      <c r="S49" s="8"/>
      <c r="T49" s="4"/>
      <c r="U49" s="4"/>
      <c r="V49" s="4"/>
      <c r="W49" s="4"/>
      <c r="X49" s="4"/>
      <c r="Y49" s="4"/>
      <c r="Z49" s="4"/>
    </row>
    <row r="50" spans="1:26" ht="17.5" customHeight="1" x14ac:dyDescent="0.25">
      <c r="A50" s="49" t="s">
        <v>47</v>
      </c>
      <c r="B50" s="41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60"/>
      <c r="P50" s="72">
        <v>20</v>
      </c>
      <c r="Q50" s="25">
        <v>20</v>
      </c>
      <c r="R50" s="73">
        <v>20</v>
      </c>
      <c r="S50" s="8"/>
      <c r="T50" s="4"/>
      <c r="U50" s="4"/>
      <c r="V50" s="4"/>
      <c r="W50" s="4"/>
      <c r="X50" s="4"/>
      <c r="Y50" s="4"/>
      <c r="Z50" s="4"/>
    </row>
    <row r="51" spans="1:26" ht="17.5" customHeight="1" x14ac:dyDescent="0.25">
      <c r="A51" s="47" t="s">
        <v>48</v>
      </c>
      <c r="B51" s="43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62"/>
      <c r="P51" s="74">
        <v>100</v>
      </c>
      <c r="Q51" s="26">
        <v>100</v>
      </c>
      <c r="R51" s="75">
        <v>100</v>
      </c>
      <c r="S51" s="10"/>
      <c r="T51" s="11"/>
      <c r="U51" s="12"/>
      <c r="V51" s="12"/>
      <c r="W51" s="12"/>
      <c r="X51" s="12"/>
      <c r="Y51" s="12"/>
      <c r="Z51" s="12"/>
    </row>
    <row r="52" spans="1:26" ht="17.5" customHeight="1" x14ac:dyDescent="0.25">
      <c r="A52" s="53" t="s">
        <v>49</v>
      </c>
      <c r="B52" s="41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60"/>
      <c r="P52" s="70">
        <v>100</v>
      </c>
      <c r="Q52" s="24">
        <v>100</v>
      </c>
      <c r="R52" s="71">
        <v>100</v>
      </c>
      <c r="S52" s="8"/>
      <c r="T52" s="4"/>
      <c r="U52" s="4"/>
      <c r="V52" s="4"/>
      <c r="W52" s="4"/>
      <c r="X52" s="4"/>
      <c r="Y52" s="4"/>
      <c r="Z52" s="4"/>
    </row>
    <row r="53" spans="1:26" ht="17.5" customHeight="1" x14ac:dyDescent="0.25">
      <c r="A53" s="49"/>
      <c r="B53" s="41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60"/>
      <c r="P53" s="119"/>
      <c r="Q53" s="120"/>
      <c r="R53" s="121"/>
      <c r="S53" s="8"/>
      <c r="T53" s="4"/>
      <c r="U53" s="4"/>
      <c r="V53" s="4"/>
      <c r="W53" s="4"/>
      <c r="X53" s="4"/>
      <c r="Y53" s="4"/>
      <c r="Z53" s="4"/>
    </row>
    <row r="54" spans="1:26" ht="17.5" customHeight="1" x14ac:dyDescent="0.25">
      <c r="A54" s="52" t="s">
        <v>50</v>
      </c>
      <c r="B54" s="41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60"/>
      <c r="P54" s="119"/>
      <c r="Q54" s="120"/>
      <c r="R54" s="121"/>
      <c r="S54" s="8"/>
      <c r="T54" s="4"/>
      <c r="U54" s="4"/>
      <c r="V54" s="4"/>
      <c r="W54" s="4"/>
      <c r="X54" s="4"/>
      <c r="Y54" s="4"/>
      <c r="Z54" s="4"/>
    </row>
    <row r="55" spans="1:26" ht="17.5" customHeight="1" x14ac:dyDescent="0.25">
      <c r="A55" s="53" t="s">
        <v>51</v>
      </c>
      <c r="B55" s="41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60"/>
      <c r="P55" s="68">
        <v>2019</v>
      </c>
      <c r="Q55" s="23">
        <v>2020</v>
      </c>
      <c r="R55" s="69">
        <v>2021</v>
      </c>
      <c r="S55" s="8"/>
      <c r="T55" s="4"/>
      <c r="U55" s="4"/>
      <c r="V55" s="4"/>
      <c r="W55" s="4"/>
      <c r="X55" s="4"/>
      <c r="Y55" s="4"/>
      <c r="Z55" s="4"/>
    </row>
    <row r="56" spans="1:26" ht="29" customHeight="1" x14ac:dyDescent="0.25">
      <c r="A56" s="53" t="s">
        <v>52</v>
      </c>
      <c r="B56" s="41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60"/>
      <c r="P56" s="76">
        <v>100</v>
      </c>
      <c r="Q56" s="27">
        <v>100</v>
      </c>
      <c r="R56" s="77">
        <v>100</v>
      </c>
      <c r="S56" s="8"/>
      <c r="T56" s="4"/>
      <c r="U56" s="4"/>
      <c r="V56" s="4"/>
      <c r="W56" s="4"/>
      <c r="X56" s="4"/>
      <c r="Y56" s="4"/>
      <c r="Z56" s="4"/>
    </row>
    <row r="57" spans="1:26" ht="28" customHeight="1" x14ac:dyDescent="0.25">
      <c r="A57" s="53" t="s">
        <v>53</v>
      </c>
      <c r="B57" s="41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60"/>
      <c r="P57" s="76">
        <v>100</v>
      </c>
      <c r="Q57" s="27">
        <v>100</v>
      </c>
      <c r="R57" s="77">
        <v>100</v>
      </c>
      <c r="S57" s="8"/>
      <c r="T57" s="4"/>
      <c r="U57" s="4"/>
      <c r="V57" s="4"/>
      <c r="W57" s="4"/>
      <c r="X57" s="4"/>
      <c r="Y57" s="4"/>
      <c r="Z57" s="4"/>
    </row>
    <row r="58" spans="1:26" ht="17.5" customHeight="1" x14ac:dyDescent="0.25">
      <c r="A58" s="53"/>
      <c r="B58" s="41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60"/>
      <c r="P58" s="119"/>
      <c r="Q58" s="120"/>
      <c r="R58" s="121"/>
      <c r="S58" s="8"/>
      <c r="T58" s="4"/>
      <c r="U58" s="4"/>
      <c r="V58" s="4"/>
      <c r="W58" s="4"/>
      <c r="X58" s="4"/>
      <c r="Y58" s="4"/>
      <c r="Z58" s="4"/>
    </row>
    <row r="59" spans="1:26" ht="17.5" customHeight="1" x14ac:dyDescent="0.25">
      <c r="A59" s="45" t="s">
        <v>54</v>
      </c>
      <c r="B59" s="41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60"/>
      <c r="P59" s="119"/>
      <c r="Q59" s="120"/>
      <c r="R59" s="121"/>
      <c r="S59" s="8"/>
      <c r="T59" s="4"/>
      <c r="U59" s="4"/>
      <c r="V59" s="4"/>
      <c r="W59" s="4"/>
      <c r="X59" s="4"/>
      <c r="Y59" s="4"/>
      <c r="Z59" s="4"/>
    </row>
    <row r="60" spans="1:26" ht="25" customHeight="1" x14ac:dyDescent="0.25">
      <c r="A60" s="46" t="s">
        <v>55</v>
      </c>
      <c r="B60" s="41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60"/>
      <c r="P60" s="68">
        <v>2019</v>
      </c>
      <c r="Q60" s="23">
        <v>2020</v>
      </c>
      <c r="R60" s="69">
        <v>2021</v>
      </c>
      <c r="S60" s="8"/>
      <c r="T60" s="4"/>
      <c r="U60" s="4"/>
      <c r="V60" s="4"/>
      <c r="W60" s="4"/>
      <c r="X60" s="4"/>
      <c r="Y60" s="4"/>
      <c r="Z60" s="4"/>
    </row>
    <row r="61" spans="1:26" ht="17.5" customHeight="1" x14ac:dyDescent="0.25">
      <c r="A61" s="49" t="s">
        <v>56</v>
      </c>
      <c r="B61" s="41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60"/>
      <c r="P61" s="70">
        <v>0</v>
      </c>
      <c r="Q61" s="24">
        <v>0</v>
      </c>
      <c r="R61" s="71">
        <v>0</v>
      </c>
      <c r="S61" s="8"/>
      <c r="T61" s="4"/>
      <c r="U61" s="4"/>
      <c r="V61" s="4"/>
      <c r="W61" s="4"/>
      <c r="X61" s="4"/>
      <c r="Y61" s="4"/>
      <c r="Z61" s="4"/>
    </row>
    <row r="62" spans="1:26" ht="17.5" customHeight="1" x14ac:dyDescent="0.25">
      <c r="A62" s="49" t="s">
        <v>57</v>
      </c>
      <c r="B62" s="41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60"/>
      <c r="P62" s="70">
        <v>3</v>
      </c>
      <c r="Q62" s="24">
        <v>3</v>
      </c>
      <c r="R62" s="71">
        <v>3</v>
      </c>
      <c r="S62" s="8"/>
      <c r="T62" s="4"/>
      <c r="U62" s="4"/>
      <c r="V62" s="4"/>
      <c r="W62" s="4"/>
      <c r="X62" s="4"/>
      <c r="Y62" s="4"/>
      <c r="Z62" s="4"/>
    </row>
    <row r="63" spans="1:26" ht="17.5" customHeight="1" x14ac:dyDescent="0.25">
      <c r="A63" s="49" t="s">
        <v>58</v>
      </c>
      <c r="B63" s="41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60"/>
      <c r="P63" s="70">
        <v>0</v>
      </c>
      <c r="Q63" s="24">
        <v>0</v>
      </c>
      <c r="R63" s="71">
        <v>0</v>
      </c>
      <c r="S63" s="8"/>
      <c r="T63" s="4"/>
      <c r="U63" s="4"/>
      <c r="V63" s="4"/>
      <c r="W63" s="4"/>
      <c r="X63" s="4"/>
      <c r="Y63" s="4"/>
      <c r="Z63" s="4"/>
    </row>
    <row r="64" spans="1:26" ht="17.5" customHeight="1" x14ac:dyDescent="0.25">
      <c r="A64" s="49" t="s">
        <v>59</v>
      </c>
      <c r="B64" s="41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60"/>
      <c r="P64" s="70">
        <v>1</v>
      </c>
      <c r="Q64" s="24">
        <v>1</v>
      </c>
      <c r="R64" s="71">
        <v>1</v>
      </c>
      <c r="S64" s="8"/>
      <c r="T64" s="4"/>
      <c r="U64" s="4"/>
      <c r="V64" s="4"/>
      <c r="W64" s="4"/>
      <c r="X64" s="4"/>
      <c r="Y64" s="4"/>
      <c r="Z64" s="4"/>
    </row>
    <row r="65" spans="1:26" ht="17.5" customHeight="1" x14ac:dyDescent="0.25">
      <c r="A65" s="49" t="s">
        <v>60</v>
      </c>
      <c r="B65" s="41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60"/>
      <c r="P65" s="70">
        <v>5</v>
      </c>
      <c r="Q65" s="24">
        <v>6</v>
      </c>
      <c r="R65" s="71">
        <v>6</v>
      </c>
      <c r="S65" s="8"/>
      <c r="T65" s="4"/>
      <c r="U65" s="4"/>
      <c r="V65" s="4"/>
      <c r="W65" s="4"/>
      <c r="X65" s="4"/>
      <c r="Y65" s="4"/>
      <c r="Z65" s="4"/>
    </row>
    <row r="66" spans="1:26" ht="17.5" customHeight="1" x14ac:dyDescent="0.25">
      <c r="A66" s="49" t="s">
        <v>61</v>
      </c>
      <c r="B66" s="41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60"/>
      <c r="P66" s="70">
        <v>19</v>
      </c>
      <c r="Q66" s="24">
        <v>19</v>
      </c>
      <c r="R66" s="71">
        <v>19</v>
      </c>
      <c r="S66" s="8"/>
      <c r="T66" s="4"/>
      <c r="U66" s="4"/>
      <c r="V66" s="4"/>
      <c r="W66" s="4"/>
      <c r="X66" s="4"/>
      <c r="Y66" s="4"/>
      <c r="Z66" s="4"/>
    </row>
    <row r="67" spans="1:26" ht="17.5" customHeight="1" x14ac:dyDescent="0.25">
      <c r="A67" s="49" t="s">
        <v>62</v>
      </c>
      <c r="B67" s="41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60"/>
      <c r="P67" s="70">
        <v>0</v>
      </c>
      <c r="Q67" s="24">
        <v>0</v>
      </c>
      <c r="R67" s="71">
        <v>0</v>
      </c>
      <c r="S67" s="8"/>
      <c r="T67" s="4"/>
      <c r="U67" s="4"/>
      <c r="V67" s="4"/>
      <c r="W67" s="4"/>
      <c r="X67" s="4"/>
      <c r="Y67" s="4"/>
      <c r="Z67" s="4"/>
    </row>
    <row r="68" spans="1:26" ht="17.5" customHeight="1" x14ac:dyDescent="0.25">
      <c r="A68" s="49" t="s">
        <v>63</v>
      </c>
      <c r="B68" s="41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60"/>
      <c r="P68" s="70">
        <v>16</v>
      </c>
      <c r="Q68" s="24">
        <v>17</v>
      </c>
      <c r="R68" s="71">
        <v>17</v>
      </c>
      <c r="S68" s="8"/>
      <c r="T68" s="4"/>
      <c r="U68" s="4"/>
      <c r="V68" s="4"/>
      <c r="W68" s="4"/>
      <c r="X68" s="4"/>
      <c r="Y68" s="4"/>
      <c r="Z68" s="4"/>
    </row>
    <row r="69" spans="1:26" ht="17.5" customHeight="1" x14ac:dyDescent="0.25">
      <c r="A69" s="49" t="s">
        <v>64</v>
      </c>
      <c r="B69" s="41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60"/>
      <c r="P69" s="70">
        <v>16</v>
      </c>
      <c r="Q69" s="24">
        <v>16</v>
      </c>
      <c r="R69" s="71">
        <v>16</v>
      </c>
      <c r="S69" s="8"/>
      <c r="T69" s="4"/>
      <c r="U69" s="4"/>
      <c r="V69" s="4"/>
      <c r="W69" s="4"/>
      <c r="X69" s="4"/>
      <c r="Y69" s="4"/>
      <c r="Z69" s="4"/>
    </row>
    <row r="70" spans="1:26" ht="39" customHeight="1" x14ac:dyDescent="0.25">
      <c r="A70" s="53" t="s">
        <v>152</v>
      </c>
      <c r="B70" s="41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60"/>
      <c r="P70" s="70">
        <v>1</v>
      </c>
      <c r="Q70" s="24">
        <v>1</v>
      </c>
      <c r="R70" s="71">
        <v>1</v>
      </c>
      <c r="S70" s="8"/>
      <c r="T70" s="4"/>
      <c r="U70" s="4"/>
      <c r="V70" s="4"/>
      <c r="W70" s="4"/>
      <c r="X70" s="4"/>
      <c r="Y70" s="4"/>
      <c r="Z70" s="4"/>
    </row>
    <row r="71" spans="1:26" ht="17.5" customHeight="1" x14ac:dyDescent="0.25">
      <c r="A71" s="53"/>
      <c r="B71" s="41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60"/>
      <c r="P71" s="119"/>
      <c r="Q71" s="120"/>
      <c r="R71" s="121"/>
      <c r="S71" s="8"/>
      <c r="T71" s="4"/>
      <c r="U71" s="4"/>
      <c r="V71" s="4"/>
      <c r="W71" s="4"/>
      <c r="X71" s="4"/>
      <c r="Y71" s="4"/>
      <c r="Z71" s="4"/>
    </row>
    <row r="72" spans="1:26" ht="24" customHeight="1" x14ac:dyDescent="0.25">
      <c r="A72" s="52" t="s">
        <v>65</v>
      </c>
      <c r="B72" s="44"/>
      <c r="C72" s="28"/>
      <c r="D72" s="28"/>
      <c r="E72" s="28"/>
      <c r="F72" s="28"/>
      <c r="G72" s="28"/>
      <c r="H72" s="28"/>
      <c r="I72" s="28"/>
      <c r="J72" s="28"/>
      <c r="K72" s="28"/>
      <c r="L72" s="28"/>
      <c r="M72" s="28"/>
      <c r="N72" s="28"/>
      <c r="O72" s="63"/>
      <c r="P72" s="68">
        <v>2019</v>
      </c>
      <c r="Q72" s="23">
        <v>2020</v>
      </c>
      <c r="R72" s="69">
        <v>2021</v>
      </c>
      <c r="S72" s="13"/>
      <c r="T72" s="14"/>
      <c r="U72" s="14"/>
      <c r="V72" s="14"/>
      <c r="W72" s="14"/>
      <c r="X72" s="14"/>
      <c r="Y72" s="14"/>
      <c r="Z72" s="14"/>
    </row>
    <row r="73" spans="1:26" s="15" customFormat="1" ht="17.5" customHeight="1" x14ac:dyDescent="0.25">
      <c r="A73" s="55" t="s">
        <v>135</v>
      </c>
      <c r="B73" s="42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61"/>
      <c r="P73" s="68">
        <v>7292</v>
      </c>
      <c r="Q73" s="23">
        <v>4913</v>
      </c>
      <c r="R73" s="69">
        <v>5206</v>
      </c>
      <c r="S73" s="1"/>
      <c r="T73" s="2"/>
      <c r="U73" s="2"/>
      <c r="V73" s="2"/>
      <c r="W73" s="2"/>
      <c r="X73" s="2"/>
      <c r="Y73" s="2"/>
      <c r="Z73" s="2"/>
    </row>
    <row r="74" spans="1:26" ht="17.5" customHeight="1" x14ac:dyDescent="0.25">
      <c r="A74" s="56" t="s">
        <v>66</v>
      </c>
      <c r="B74" s="41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60"/>
      <c r="P74" s="70">
        <v>4976</v>
      </c>
      <c r="Q74" s="24">
        <v>2368</v>
      </c>
      <c r="R74" s="71">
        <v>2687</v>
      </c>
      <c r="S74" s="8"/>
      <c r="T74" s="4"/>
      <c r="U74" s="4"/>
      <c r="V74" s="4"/>
      <c r="W74" s="4"/>
      <c r="X74" s="4"/>
      <c r="Y74" s="4"/>
      <c r="Z74" s="4"/>
    </row>
    <row r="75" spans="1:26" ht="17.5" customHeight="1" x14ac:dyDescent="0.25">
      <c r="A75" s="56" t="s">
        <v>20</v>
      </c>
      <c r="B75" s="41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60"/>
      <c r="P75" s="70">
        <v>2316</v>
      </c>
      <c r="Q75" s="24">
        <v>2545</v>
      </c>
      <c r="R75" s="71">
        <v>2519</v>
      </c>
      <c r="S75" s="8"/>
      <c r="T75" s="4"/>
      <c r="U75" s="4"/>
      <c r="V75" s="4"/>
      <c r="W75" s="4"/>
      <c r="X75" s="4"/>
      <c r="Y75" s="4"/>
      <c r="Z75" s="4"/>
    </row>
    <row r="76" spans="1:26" s="15" customFormat="1" ht="17.5" customHeight="1" x14ac:dyDescent="0.25">
      <c r="A76" s="55" t="s">
        <v>134</v>
      </c>
      <c r="B76" s="42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61"/>
      <c r="P76" s="68">
        <v>334</v>
      </c>
      <c r="Q76" s="23">
        <v>316</v>
      </c>
      <c r="R76" s="69">
        <v>477</v>
      </c>
      <c r="S76" s="1"/>
      <c r="T76" s="2"/>
      <c r="U76" s="2"/>
      <c r="V76" s="2"/>
      <c r="W76" s="2"/>
      <c r="X76" s="2"/>
      <c r="Y76" s="2"/>
      <c r="Z76" s="2"/>
    </row>
    <row r="77" spans="1:26" ht="17.5" customHeight="1" x14ac:dyDescent="0.25">
      <c r="A77" s="56" t="s">
        <v>66</v>
      </c>
      <c r="B77" s="41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60"/>
      <c r="P77" s="70">
        <v>250</v>
      </c>
      <c r="Q77" s="24">
        <v>226</v>
      </c>
      <c r="R77" s="71">
        <f>230+47</f>
        <v>277</v>
      </c>
      <c r="S77" s="8"/>
      <c r="T77" s="4"/>
      <c r="U77" s="4"/>
      <c r="V77" s="4"/>
      <c r="W77" s="4"/>
      <c r="X77" s="4"/>
      <c r="Y77" s="4"/>
      <c r="Z77" s="4"/>
    </row>
    <row r="78" spans="1:26" ht="17.5" customHeight="1" x14ac:dyDescent="0.25">
      <c r="A78" s="56" t="s">
        <v>20</v>
      </c>
      <c r="B78" s="41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60"/>
      <c r="P78" s="70">
        <v>84</v>
      </c>
      <c r="Q78" s="24">
        <v>90</v>
      </c>
      <c r="R78" s="71">
        <v>200</v>
      </c>
      <c r="S78" s="3"/>
      <c r="T78" s="3"/>
      <c r="U78" s="3"/>
      <c r="V78" s="4"/>
      <c r="W78" s="4"/>
      <c r="X78" s="4"/>
      <c r="Y78" s="4"/>
      <c r="Z78" s="4"/>
    </row>
    <row r="79" spans="1:26" ht="17.5" customHeight="1" x14ac:dyDescent="0.25">
      <c r="A79" s="49" t="s">
        <v>67</v>
      </c>
      <c r="B79" s="41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60"/>
      <c r="P79" s="70">
        <v>21.83</v>
      </c>
      <c r="Q79" s="24">
        <v>15.55</v>
      </c>
      <c r="R79" s="78">
        <f>5206/477</f>
        <v>10.914046121593291</v>
      </c>
      <c r="S79" s="8"/>
      <c r="T79" s="4"/>
      <c r="U79" s="4"/>
      <c r="V79" s="4"/>
      <c r="W79" s="4"/>
      <c r="X79" s="4"/>
      <c r="Y79" s="4"/>
      <c r="Z79" s="4"/>
    </row>
    <row r="80" spans="1:26" s="15" customFormat="1" ht="17.5" customHeight="1" x14ac:dyDescent="0.25">
      <c r="A80" s="57" t="s">
        <v>68</v>
      </c>
      <c r="B80" s="4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61"/>
      <c r="P80" s="68">
        <v>17</v>
      </c>
      <c r="Q80" s="23">
        <v>17</v>
      </c>
      <c r="R80" s="69">
        <v>17</v>
      </c>
      <c r="S80" s="1"/>
      <c r="T80" s="2"/>
      <c r="U80" s="2"/>
      <c r="V80" s="2"/>
      <c r="W80" s="2"/>
      <c r="X80" s="2"/>
      <c r="Y80" s="2"/>
      <c r="Z80" s="2"/>
    </row>
    <row r="81" spans="1:26" ht="17.5" customHeight="1" x14ac:dyDescent="0.25">
      <c r="A81" s="56" t="s">
        <v>66</v>
      </c>
      <c r="B81" s="41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60"/>
      <c r="P81" s="70">
        <v>3</v>
      </c>
      <c r="Q81" s="24">
        <v>3</v>
      </c>
      <c r="R81" s="71">
        <v>3</v>
      </c>
      <c r="S81" s="8"/>
      <c r="T81" s="4"/>
      <c r="U81" s="4"/>
      <c r="V81" s="4"/>
      <c r="W81" s="4"/>
      <c r="X81" s="4"/>
      <c r="Y81" s="4"/>
      <c r="Z81" s="4"/>
    </row>
    <row r="82" spans="1:26" ht="17.5" customHeight="1" x14ac:dyDescent="0.25">
      <c r="A82" s="56" t="s">
        <v>20</v>
      </c>
      <c r="B82" s="41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60"/>
      <c r="P82" s="70">
        <v>13</v>
      </c>
      <c r="Q82" s="24">
        <v>14</v>
      </c>
      <c r="R82" s="71">
        <v>13</v>
      </c>
      <c r="S82" s="8"/>
      <c r="T82" s="4"/>
      <c r="U82" s="4"/>
      <c r="V82" s="4"/>
      <c r="W82" s="4"/>
      <c r="X82" s="4"/>
      <c r="Y82" s="4"/>
      <c r="Z82" s="4"/>
    </row>
    <row r="83" spans="1:26" s="15" customFormat="1" ht="17.5" customHeight="1" x14ac:dyDescent="0.25">
      <c r="A83" s="57" t="s">
        <v>69</v>
      </c>
      <c r="B83" s="4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61"/>
      <c r="P83" s="68">
        <v>175</v>
      </c>
      <c r="Q83" s="23">
        <f t="shared" ref="Q83:R83" si="1">71+16+64+12+135+28</f>
        <v>326</v>
      </c>
      <c r="R83" s="69">
        <f t="shared" si="1"/>
        <v>326</v>
      </c>
      <c r="S83" s="1"/>
      <c r="T83" s="2"/>
      <c r="U83" s="2"/>
      <c r="V83" s="2"/>
      <c r="W83" s="2"/>
      <c r="X83" s="2"/>
      <c r="Y83" s="2"/>
      <c r="Z83" s="2"/>
    </row>
    <row r="84" spans="1:26" ht="17.5" customHeight="1" x14ac:dyDescent="0.25">
      <c r="A84" s="56" t="s">
        <v>66</v>
      </c>
      <c r="B84" s="41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60"/>
      <c r="P84" s="70">
        <v>24</v>
      </c>
      <c r="Q84" s="24">
        <f t="shared" ref="Q84:R84" si="2">16+12+28</f>
        <v>56</v>
      </c>
      <c r="R84" s="71">
        <f t="shared" si="2"/>
        <v>56</v>
      </c>
      <c r="S84" s="8"/>
      <c r="T84" s="4"/>
      <c r="U84" s="4"/>
      <c r="V84" s="4"/>
      <c r="W84" s="4"/>
      <c r="X84" s="4"/>
      <c r="Y84" s="4"/>
      <c r="Z84" s="4"/>
    </row>
    <row r="85" spans="1:26" ht="17.5" customHeight="1" x14ac:dyDescent="0.25">
      <c r="A85" s="56" t="s">
        <v>20</v>
      </c>
      <c r="B85" s="41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60"/>
      <c r="P85" s="70">
        <v>171</v>
      </c>
      <c r="Q85" s="24">
        <f t="shared" ref="Q85:R85" si="3">71+64+135</f>
        <v>270</v>
      </c>
      <c r="R85" s="71">
        <f t="shared" si="3"/>
        <v>270</v>
      </c>
      <c r="S85" s="8"/>
      <c r="T85" s="4"/>
      <c r="U85" s="4"/>
      <c r="V85" s="4"/>
      <c r="W85" s="4"/>
      <c r="X85" s="4"/>
      <c r="Y85" s="4"/>
      <c r="Z85" s="4"/>
    </row>
    <row r="86" spans="1:26" ht="17.5" customHeight="1" x14ac:dyDescent="0.25">
      <c r="A86" s="53"/>
      <c r="B86" s="41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60"/>
      <c r="P86" s="119"/>
      <c r="Q86" s="120"/>
      <c r="R86" s="121"/>
      <c r="S86" s="8"/>
      <c r="T86" s="4"/>
      <c r="U86" s="4"/>
      <c r="V86" s="4"/>
      <c r="W86" s="4"/>
      <c r="X86" s="4"/>
      <c r="Y86" s="4"/>
      <c r="Z86" s="4"/>
    </row>
    <row r="87" spans="1:26" ht="17.5" customHeight="1" x14ac:dyDescent="0.25">
      <c r="A87" s="45" t="s">
        <v>70</v>
      </c>
      <c r="B87" s="41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60"/>
      <c r="P87" s="119"/>
      <c r="Q87" s="120"/>
      <c r="R87" s="121"/>
      <c r="S87" s="8"/>
      <c r="T87" s="4"/>
      <c r="U87" s="4"/>
      <c r="V87" s="4"/>
      <c r="W87" s="4"/>
      <c r="X87" s="4"/>
      <c r="Y87" s="4"/>
      <c r="Z87" s="4"/>
    </row>
    <row r="88" spans="1:26" ht="17.5" customHeight="1" x14ac:dyDescent="0.25">
      <c r="A88" s="52" t="s">
        <v>71</v>
      </c>
      <c r="B88" s="41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60"/>
      <c r="P88" s="68">
        <v>2019</v>
      </c>
      <c r="Q88" s="23">
        <v>2020</v>
      </c>
      <c r="R88" s="69">
        <v>2021</v>
      </c>
      <c r="S88" s="8"/>
      <c r="T88" s="4"/>
      <c r="U88" s="4"/>
      <c r="V88" s="4"/>
      <c r="W88" s="4"/>
      <c r="X88" s="4"/>
      <c r="Y88" s="4"/>
      <c r="Z88" s="4"/>
    </row>
    <row r="89" spans="1:26" ht="17.5" customHeight="1" x14ac:dyDescent="0.25">
      <c r="A89" s="49" t="s">
        <v>72</v>
      </c>
      <c r="B89" s="41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60"/>
      <c r="P89" s="79">
        <v>6348.51</v>
      </c>
      <c r="Q89" s="30">
        <v>6348.51</v>
      </c>
      <c r="R89" s="80">
        <v>6348.51</v>
      </c>
      <c r="S89" s="8"/>
      <c r="T89" s="4"/>
      <c r="U89" s="4"/>
      <c r="V89" s="4"/>
      <c r="W89" s="4"/>
      <c r="X89" s="4"/>
      <c r="Y89" s="4"/>
      <c r="Z89" s="4"/>
    </row>
    <row r="90" spans="1:26" ht="17.5" customHeight="1" x14ac:dyDescent="0.25">
      <c r="A90" s="49" t="s">
        <v>73</v>
      </c>
      <c r="B90" s="41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60"/>
      <c r="P90" s="70">
        <v>2400</v>
      </c>
      <c r="Q90" s="24">
        <v>2400</v>
      </c>
      <c r="R90" s="71">
        <v>2400</v>
      </c>
      <c r="S90" s="8"/>
      <c r="T90" s="4"/>
      <c r="U90" s="4"/>
      <c r="V90" s="4"/>
      <c r="W90" s="4"/>
      <c r="X90" s="4"/>
      <c r="Y90" s="4"/>
      <c r="Z90" s="4"/>
    </row>
    <row r="91" spans="1:26" ht="17.5" customHeight="1" x14ac:dyDescent="0.25">
      <c r="A91" s="49" t="s">
        <v>74</v>
      </c>
      <c r="B91" s="41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60"/>
      <c r="P91" s="70">
        <v>10813.16</v>
      </c>
      <c r="Q91" s="24">
        <v>10813.16</v>
      </c>
      <c r="R91" s="71">
        <v>10813.16</v>
      </c>
      <c r="S91" s="8"/>
      <c r="T91" s="4"/>
      <c r="U91" s="4"/>
      <c r="V91" s="4"/>
      <c r="W91" s="4"/>
      <c r="X91" s="4"/>
      <c r="Y91" s="4"/>
      <c r="Z91" s="4"/>
    </row>
    <row r="92" spans="1:26" ht="17.5" customHeight="1" x14ac:dyDescent="0.25">
      <c r="A92" s="49" t="s">
        <v>75</v>
      </c>
      <c r="B92" s="41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60"/>
      <c r="P92" s="70">
        <v>0.5</v>
      </c>
      <c r="Q92" s="24">
        <v>0.5</v>
      </c>
      <c r="R92" s="71">
        <v>0.5</v>
      </c>
      <c r="S92" s="3"/>
      <c r="T92" s="3"/>
      <c r="U92" s="3"/>
      <c r="V92" s="4"/>
      <c r="W92" s="4"/>
      <c r="X92" s="4"/>
      <c r="Y92" s="4"/>
      <c r="Z92" s="4"/>
    </row>
    <row r="93" spans="1:26" ht="17.5" customHeight="1" x14ac:dyDescent="0.25">
      <c r="A93" s="49" t="s">
        <v>76</v>
      </c>
      <c r="B93" s="41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60"/>
      <c r="P93" s="70">
        <v>153.76</v>
      </c>
      <c r="Q93" s="24">
        <v>153.76</v>
      </c>
      <c r="R93" s="71">
        <v>153.76</v>
      </c>
      <c r="S93" s="8"/>
      <c r="T93" s="4"/>
      <c r="U93" s="4"/>
      <c r="V93" s="4"/>
      <c r="W93" s="4"/>
      <c r="X93" s="4"/>
      <c r="Y93" s="4"/>
      <c r="Z93" s="4"/>
    </row>
    <row r="94" spans="1:26" ht="17.5" customHeight="1" x14ac:dyDescent="0.25">
      <c r="A94" s="49" t="s">
        <v>77</v>
      </c>
      <c r="B94" s="41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60"/>
      <c r="P94" s="70">
        <v>153.76</v>
      </c>
      <c r="Q94" s="24">
        <v>153.76</v>
      </c>
      <c r="R94" s="71">
        <v>153.76</v>
      </c>
      <c r="S94" s="8"/>
      <c r="T94" s="4"/>
      <c r="U94" s="4"/>
      <c r="V94" s="4"/>
      <c r="W94" s="4"/>
      <c r="X94" s="4"/>
      <c r="Y94" s="4"/>
      <c r="Z94" s="4"/>
    </row>
    <row r="95" spans="1:26" ht="17.5" customHeight="1" x14ac:dyDescent="0.25">
      <c r="A95" s="49" t="s">
        <v>78</v>
      </c>
      <c r="B95" s="41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60"/>
      <c r="P95" s="70">
        <v>0</v>
      </c>
      <c r="Q95" s="24">
        <v>0</v>
      </c>
      <c r="R95" s="71">
        <v>0</v>
      </c>
      <c r="S95" s="16"/>
      <c r="V95" s="4"/>
      <c r="W95" s="4"/>
      <c r="X95" s="4"/>
      <c r="Y95" s="4"/>
      <c r="Z95" s="4"/>
    </row>
    <row r="96" spans="1:26" ht="17.5" customHeight="1" x14ac:dyDescent="0.25">
      <c r="A96" s="49" t="s">
        <v>136</v>
      </c>
      <c r="B96" s="41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60"/>
      <c r="P96" s="70">
        <v>57</v>
      </c>
      <c r="Q96" s="24">
        <v>174</v>
      </c>
      <c r="R96" s="71">
        <v>174</v>
      </c>
      <c r="S96" s="8"/>
      <c r="T96" s="5"/>
      <c r="U96" s="5"/>
      <c r="V96" s="5"/>
      <c r="W96" s="5"/>
      <c r="X96" s="4"/>
      <c r="Y96" s="4"/>
      <c r="Z96" s="4"/>
    </row>
    <row r="97" spans="1:26" ht="17.5" customHeight="1" x14ac:dyDescent="0.25">
      <c r="A97" s="49" t="s">
        <v>137</v>
      </c>
      <c r="B97" s="41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60"/>
      <c r="P97" s="70">
        <v>8</v>
      </c>
      <c r="Q97" s="24">
        <v>8</v>
      </c>
      <c r="R97" s="71">
        <v>8</v>
      </c>
      <c r="S97" s="8"/>
      <c r="T97" s="4"/>
      <c r="U97" s="4"/>
      <c r="V97" s="4"/>
      <c r="W97" s="4"/>
      <c r="X97" s="4"/>
      <c r="Y97" s="4"/>
      <c r="Z97" s="4"/>
    </row>
    <row r="98" spans="1:26" ht="17.5" customHeight="1" x14ac:dyDescent="0.25">
      <c r="A98" s="49" t="s">
        <v>79</v>
      </c>
      <c r="B98" s="41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60"/>
      <c r="P98" s="70">
        <v>1</v>
      </c>
      <c r="Q98" s="24">
        <v>1</v>
      </c>
      <c r="R98" s="71">
        <v>1</v>
      </c>
      <c r="S98" s="8"/>
      <c r="T98" s="4"/>
      <c r="U98" s="4"/>
      <c r="V98" s="4"/>
      <c r="W98" s="4"/>
      <c r="X98" s="4"/>
      <c r="Y98" s="4"/>
      <c r="Z98" s="4"/>
    </row>
    <row r="99" spans="1:26" ht="17.5" customHeight="1" x14ac:dyDescent="0.25">
      <c r="A99" s="49" t="s">
        <v>80</v>
      </c>
      <c r="B99" s="41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60"/>
      <c r="P99" s="70">
        <v>56</v>
      </c>
      <c r="Q99" s="24">
        <v>56</v>
      </c>
      <c r="R99" s="71">
        <v>56</v>
      </c>
      <c r="S99" s="8"/>
      <c r="T99" s="4"/>
      <c r="U99" s="4"/>
      <c r="V99" s="4"/>
      <c r="W99" s="4"/>
      <c r="X99" s="4"/>
      <c r="Y99" s="4"/>
      <c r="Z99" s="4"/>
    </row>
    <row r="100" spans="1:26" ht="17.5" customHeight="1" x14ac:dyDescent="0.25">
      <c r="A100" s="49" t="s">
        <v>81</v>
      </c>
      <c r="B100" s="41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60"/>
      <c r="P100" s="70">
        <v>347.18</v>
      </c>
      <c r="Q100" s="24">
        <v>347.18</v>
      </c>
      <c r="R100" s="71">
        <v>347.18</v>
      </c>
      <c r="S100" s="8"/>
      <c r="T100" s="4"/>
      <c r="U100" s="4"/>
      <c r="V100" s="4"/>
      <c r="W100" s="4"/>
      <c r="X100" s="4"/>
      <c r="Y100" s="4"/>
      <c r="Z100" s="4"/>
    </row>
    <row r="101" spans="1:26" ht="17.5" customHeight="1" x14ac:dyDescent="0.25">
      <c r="A101" s="53"/>
      <c r="B101" s="41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60"/>
      <c r="P101" s="119"/>
      <c r="Q101" s="120"/>
      <c r="R101" s="121"/>
      <c r="S101" s="8"/>
      <c r="T101" s="4"/>
      <c r="U101" s="4"/>
      <c r="V101" s="4"/>
      <c r="W101" s="4"/>
      <c r="X101" s="4"/>
      <c r="Y101" s="4"/>
      <c r="Z101" s="4"/>
    </row>
    <row r="102" spans="1:26" ht="17.5" customHeight="1" x14ac:dyDescent="0.25">
      <c r="A102" s="52" t="s">
        <v>82</v>
      </c>
      <c r="B102" s="41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60"/>
      <c r="P102" s="68">
        <v>2019</v>
      </c>
      <c r="Q102" s="23">
        <v>2020</v>
      </c>
      <c r="R102" s="69">
        <v>2021</v>
      </c>
      <c r="S102" s="8"/>
      <c r="T102" s="4"/>
      <c r="U102" s="4"/>
      <c r="V102" s="4"/>
      <c r="W102" s="4"/>
      <c r="X102" s="4"/>
      <c r="Y102" s="4"/>
      <c r="Z102" s="4"/>
    </row>
    <row r="103" spans="1:26" ht="17.5" customHeight="1" x14ac:dyDescent="0.25">
      <c r="A103" s="53" t="s">
        <v>83</v>
      </c>
      <c r="B103" s="41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60"/>
      <c r="P103" s="70">
        <v>8</v>
      </c>
      <c r="Q103" s="24">
        <v>8</v>
      </c>
      <c r="R103" s="71">
        <v>8</v>
      </c>
      <c r="S103" s="8"/>
      <c r="T103" s="4"/>
      <c r="U103" s="4"/>
      <c r="V103" s="4"/>
      <c r="W103" s="4"/>
      <c r="X103" s="4"/>
      <c r="Y103" s="4"/>
      <c r="Z103" s="4"/>
    </row>
    <row r="104" spans="1:26" ht="17.5" customHeight="1" x14ac:dyDescent="0.25">
      <c r="A104" s="53"/>
      <c r="B104" s="41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60"/>
      <c r="P104" s="119"/>
      <c r="Q104" s="120"/>
      <c r="R104" s="121"/>
      <c r="S104" s="8"/>
      <c r="T104" s="4"/>
      <c r="U104" s="4"/>
      <c r="V104" s="4"/>
      <c r="W104" s="4"/>
      <c r="X104" s="4"/>
      <c r="Y104" s="4"/>
      <c r="Z104" s="4"/>
    </row>
    <row r="105" spans="1:26" ht="17.5" customHeight="1" x14ac:dyDescent="0.25">
      <c r="A105" s="52" t="s">
        <v>84</v>
      </c>
      <c r="B105" s="41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60"/>
      <c r="P105" s="68">
        <v>2019</v>
      </c>
      <c r="Q105" s="23">
        <v>2020</v>
      </c>
      <c r="R105" s="69">
        <v>2021</v>
      </c>
      <c r="S105" s="8"/>
      <c r="T105" s="4"/>
      <c r="U105" s="4"/>
      <c r="V105" s="4"/>
      <c r="W105" s="4"/>
      <c r="X105" s="4"/>
      <c r="Y105" s="4"/>
      <c r="Z105" s="4"/>
    </row>
    <row r="106" spans="1:26" ht="17.5" customHeight="1" x14ac:dyDescent="0.25">
      <c r="A106" s="53" t="s">
        <v>138</v>
      </c>
      <c r="B106" s="41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60"/>
      <c r="P106" s="70">
        <v>1</v>
      </c>
      <c r="Q106" s="24">
        <v>1</v>
      </c>
      <c r="R106" s="71">
        <v>1</v>
      </c>
      <c r="S106" s="8"/>
      <c r="T106" s="4"/>
      <c r="U106" s="4"/>
      <c r="V106" s="4"/>
      <c r="W106" s="4"/>
      <c r="X106" s="4"/>
      <c r="Y106" s="4"/>
      <c r="Z106" s="4"/>
    </row>
    <row r="107" spans="1:26" ht="17.5" customHeight="1" x14ac:dyDescent="0.25">
      <c r="A107" s="53" t="s">
        <v>139</v>
      </c>
      <c r="B107" s="41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60"/>
      <c r="P107" s="70">
        <v>8</v>
      </c>
      <c r="Q107" s="24">
        <v>8</v>
      </c>
      <c r="R107" s="71">
        <v>8</v>
      </c>
      <c r="S107" s="8"/>
      <c r="T107" s="4"/>
      <c r="U107" s="4"/>
      <c r="V107" s="4"/>
      <c r="W107" s="4"/>
      <c r="X107" s="4"/>
      <c r="Y107" s="4"/>
      <c r="Z107" s="4"/>
    </row>
    <row r="108" spans="1:26" ht="17.5" customHeight="1" x14ac:dyDescent="0.25">
      <c r="A108" s="53" t="s">
        <v>140</v>
      </c>
      <c r="B108" s="41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60"/>
      <c r="P108" s="70">
        <v>0</v>
      </c>
      <c r="Q108" s="24">
        <v>0</v>
      </c>
      <c r="R108" s="71">
        <v>0</v>
      </c>
      <c r="S108" s="8"/>
      <c r="T108" s="4"/>
      <c r="U108" s="4"/>
      <c r="V108" s="4"/>
      <c r="W108" s="4"/>
      <c r="X108" s="4"/>
      <c r="Y108" s="4"/>
      <c r="Z108" s="4"/>
    </row>
    <row r="109" spans="1:26" ht="17.5" customHeight="1" x14ac:dyDescent="0.25">
      <c r="A109" s="53" t="s">
        <v>141</v>
      </c>
      <c r="B109" s="41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60"/>
      <c r="P109" s="70">
        <v>0</v>
      </c>
      <c r="Q109" s="24">
        <v>0</v>
      </c>
      <c r="R109" s="71">
        <v>0</v>
      </c>
      <c r="S109" s="8"/>
      <c r="T109" s="4"/>
      <c r="U109" s="4"/>
      <c r="V109" s="4"/>
      <c r="W109" s="4"/>
      <c r="X109" s="4"/>
      <c r="Y109" s="4"/>
      <c r="Z109" s="4"/>
    </row>
    <row r="110" spans="1:26" ht="17.5" customHeight="1" x14ac:dyDescent="0.25">
      <c r="A110" s="49" t="s">
        <v>85</v>
      </c>
      <c r="B110" s="41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60"/>
      <c r="P110" s="70">
        <v>191</v>
      </c>
      <c r="Q110" s="24">
        <v>196</v>
      </c>
      <c r="R110" s="71">
        <v>196</v>
      </c>
      <c r="S110" s="8"/>
      <c r="T110" s="4"/>
      <c r="U110" s="4"/>
      <c r="V110" s="4"/>
      <c r="W110" s="4"/>
      <c r="X110" s="4"/>
      <c r="Y110" s="4"/>
      <c r="Z110" s="4"/>
    </row>
    <row r="111" spans="1:26" ht="17.5" customHeight="1" x14ac:dyDescent="0.25">
      <c r="A111" s="49" t="s">
        <v>86</v>
      </c>
      <c r="B111" s="41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60"/>
      <c r="P111" s="70">
        <v>1</v>
      </c>
      <c r="Q111" s="24">
        <v>1</v>
      </c>
      <c r="R111" s="71">
        <v>1</v>
      </c>
      <c r="S111" s="8"/>
      <c r="T111" s="4"/>
      <c r="U111" s="4"/>
      <c r="V111" s="4"/>
      <c r="W111" s="4"/>
      <c r="X111" s="4"/>
      <c r="Y111" s="4"/>
      <c r="Z111" s="4"/>
    </row>
    <row r="112" spans="1:26" ht="17.5" customHeight="1" x14ac:dyDescent="0.25">
      <c r="A112" s="49" t="s">
        <v>87</v>
      </c>
      <c r="B112" s="41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60"/>
      <c r="P112" s="70">
        <v>0</v>
      </c>
      <c r="Q112" s="24">
        <v>0</v>
      </c>
      <c r="R112" s="71">
        <v>0</v>
      </c>
      <c r="S112" s="8"/>
      <c r="T112" s="4"/>
      <c r="U112" s="4"/>
      <c r="V112" s="4"/>
      <c r="W112" s="4"/>
      <c r="X112" s="4"/>
      <c r="Y112" s="4"/>
      <c r="Z112" s="4"/>
    </row>
    <row r="113" spans="1:26" ht="17.5" customHeight="1" x14ac:dyDescent="0.25">
      <c r="A113" s="53"/>
      <c r="B113" s="41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60"/>
      <c r="P113" s="119"/>
      <c r="Q113" s="120"/>
      <c r="R113" s="121"/>
      <c r="S113" s="8"/>
      <c r="T113" s="4"/>
      <c r="U113" s="4"/>
      <c r="V113" s="4"/>
      <c r="W113" s="4"/>
      <c r="X113" s="4"/>
      <c r="Y113" s="4"/>
      <c r="Z113" s="4"/>
    </row>
    <row r="114" spans="1:26" ht="17.5" customHeight="1" x14ac:dyDescent="0.25">
      <c r="A114" s="52" t="s">
        <v>88</v>
      </c>
      <c r="B114" s="41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60"/>
      <c r="P114" s="68">
        <v>2019</v>
      </c>
      <c r="Q114" s="23">
        <v>2020</v>
      </c>
      <c r="R114" s="69">
        <v>2021</v>
      </c>
      <c r="S114" s="8"/>
      <c r="T114" s="4"/>
      <c r="U114" s="4"/>
      <c r="V114" s="4"/>
      <c r="W114" s="4"/>
      <c r="X114" s="4"/>
      <c r="Y114" s="4"/>
      <c r="Z114" s="4"/>
    </row>
    <row r="115" spans="1:26" ht="17.5" customHeight="1" x14ac:dyDescent="0.25">
      <c r="A115" s="53" t="s">
        <v>142</v>
      </c>
      <c r="B115" s="41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60"/>
      <c r="P115" s="70">
        <v>0</v>
      </c>
      <c r="Q115" s="24">
        <v>0</v>
      </c>
      <c r="R115" s="71">
        <v>0</v>
      </c>
      <c r="S115" s="8"/>
      <c r="T115" s="4"/>
      <c r="U115" s="4"/>
      <c r="V115" s="4"/>
      <c r="W115" s="4"/>
      <c r="X115" s="4"/>
      <c r="Y115" s="4"/>
      <c r="Z115" s="4"/>
    </row>
    <row r="116" spans="1:26" ht="17.5" customHeight="1" x14ac:dyDescent="0.25">
      <c r="A116" s="49" t="s">
        <v>89</v>
      </c>
      <c r="B116" s="41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60"/>
      <c r="P116" s="70">
        <v>1</v>
      </c>
      <c r="Q116" s="24">
        <v>1</v>
      </c>
      <c r="R116" s="71">
        <v>1</v>
      </c>
      <c r="S116" s="8"/>
      <c r="T116" s="4"/>
      <c r="U116" s="4"/>
      <c r="V116" s="4"/>
      <c r="W116" s="4"/>
      <c r="X116" s="4"/>
      <c r="Y116" s="4"/>
      <c r="Z116" s="4"/>
    </row>
    <row r="117" spans="1:26" ht="17.5" customHeight="1" x14ac:dyDescent="0.25">
      <c r="A117" s="53" t="s">
        <v>143</v>
      </c>
      <c r="B117" s="41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60"/>
      <c r="P117" s="70">
        <v>8</v>
      </c>
      <c r="Q117" s="24">
        <v>8</v>
      </c>
      <c r="R117" s="71">
        <v>8</v>
      </c>
      <c r="S117" s="8"/>
      <c r="T117" s="6"/>
      <c r="U117" s="6"/>
      <c r="V117" s="4"/>
      <c r="W117" s="4"/>
      <c r="X117" s="4"/>
      <c r="Y117" s="4"/>
      <c r="Z117" s="4"/>
    </row>
    <row r="118" spans="1:26" ht="17.5" customHeight="1" x14ac:dyDescent="0.25">
      <c r="A118" s="49" t="s">
        <v>90</v>
      </c>
      <c r="B118" s="41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60"/>
      <c r="P118" s="81">
        <v>7022</v>
      </c>
      <c r="Q118" s="31">
        <v>7022</v>
      </c>
      <c r="R118" s="82">
        <v>7022</v>
      </c>
      <c r="S118" s="3"/>
      <c r="T118" s="3"/>
      <c r="U118" s="3"/>
      <c r="V118" s="4"/>
      <c r="W118" s="4"/>
      <c r="X118" s="4"/>
      <c r="Y118" s="4"/>
      <c r="Z118" s="4"/>
    </row>
    <row r="119" spans="1:26" ht="17.5" customHeight="1" x14ac:dyDescent="0.25">
      <c r="A119" s="49" t="s">
        <v>91</v>
      </c>
      <c r="B119" s="41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60"/>
      <c r="P119" s="70">
        <v>2</v>
      </c>
      <c r="Q119" s="24">
        <v>2</v>
      </c>
      <c r="R119" s="71">
        <v>2</v>
      </c>
      <c r="S119" s="8"/>
      <c r="T119" s="4"/>
      <c r="U119" s="4"/>
      <c r="V119" s="4"/>
      <c r="W119" s="4"/>
      <c r="X119" s="4"/>
      <c r="Y119" s="4"/>
      <c r="Z119" s="4"/>
    </row>
    <row r="120" spans="1:26" ht="17.5" customHeight="1" x14ac:dyDescent="0.25">
      <c r="A120" s="53" t="s">
        <v>144</v>
      </c>
      <c r="B120" s="41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60"/>
      <c r="P120" s="70">
        <v>76</v>
      </c>
      <c r="Q120" s="24">
        <v>76</v>
      </c>
      <c r="R120" s="71">
        <v>76</v>
      </c>
      <c r="S120" s="8"/>
      <c r="T120" s="4"/>
      <c r="U120" s="4"/>
      <c r="V120" s="4"/>
      <c r="W120" s="4"/>
      <c r="X120" s="4"/>
      <c r="Y120" s="4"/>
      <c r="Z120" s="4"/>
    </row>
    <row r="121" spans="1:26" ht="17.5" customHeight="1" x14ac:dyDescent="0.25">
      <c r="A121" s="49" t="s">
        <v>92</v>
      </c>
      <c r="B121" s="41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60"/>
      <c r="P121" s="83">
        <v>375607.2</v>
      </c>
      <c r="Q121" s="29">
        <v>375607.2</v>
      </c>
      <c r="R121" s="78">
        <v>375607.2</v>
      </c>
      <c r="S121" s="8"/>
      <c r="T121" s="4"/>
      <c r="U121" s="4"/>
      <c r="V121" s="4"/>
      <c r="W121" s="4"/>
      <c r="X121" s="4"/>
      <c r="Y121" s="4"/>
      <c r="Z121" s="4"/>
    </row>
    <row r="122" spans="1:26" ht="17.5" customHeight="1" x14ac:dyDescent="0.25">
      <c r="A122" s="53" t="s">
        <v>16</v>
      </c>
      <c r="B122" s="41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60"/>
      <c r="P122" s="119"/>
      <c r="Q122" s="120"/>
      <c r="R122" s="121"/>
      <c r="S122" s="8"/>
      <c r="T122" s="4"/>
      <c r="U122" s="4"/>
      <c r="V122" s="4"/>
      <c r="W122" s="4"/>
      <c r="X122" s="4"/>
      <c r="Y122" s="4"/>
      <c r="Z122" s="4"/>
    </row>
    <row r="123" spans="1:26" ht="17.5" customHeight="1" x14ac:dyDescent="0.25">
      <c r="A123" s="45" t="s">
        <v>93</v>
      </c>
      <c r="B123" s="41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60"/>
      <c r="P123" s="68">
        <v>2019</v>
      </c>
      <c r="Q123" s="23">
        <v>2020</v>
      </c>
      <c r="R123" s="69">
        <v>2021</v>
      </c>
      <c r="S123" s="8"/>
      <c r="T123" s="4"/>
      <c r="U123" s="4"/>
      <c r="V123" s="4"/>
      <c r="W123" s="4"/>
      <c r="X123" s="4"/>
      <c r="Y123" s="4"/>
      <c r="Z123" s="4"/>
    </row>
    <row r="124" spans="1:26" s="15" customFormat="1" ht="17.5" customHeight="1" x14ac:dyDescent="0.25">
      <c r="A124" s="57" t="s">
        <v>94</v>
      </c>
      <c r="B124" s="42"/>
      <c r="C124" s="22"/>
      <c r="D124" s="22"/>
      <c r="E124" s="22"/>
      <c r="F124" s="22"/>
      <c r="G124" s="22"/>
      <c r="H124" s="22"/>
      <c r="I124" s="22"/>
      <c r="J124" s="22"/>
      <c r="K124" s="22"/>
      <c r="L124" s="22"/>
      <c r="M124" s="22"/>
      <c r="N124" s="22"/>
      <c r="O124" s="61"/>
      <c r="P124" s="84">
        <v>8132</v>
      </c>
      <c r="Q124" s="32">
        <v>7735</v>
      </c>
      <c r="R124" s="85">
        <v>7735</v>
      </c>
      <c r="S124" s="1"/>
      <c r="T124" s="2"/>
      <c r="U124" s="2"/>
      <c r="V124" s="2"/>
      <c r="W124" s="2"/>
      <c r="X124" s="2"/>
      <c r="Y124" s="2"/>
      <c r="Z124" s="2"/>
    </row>
    <row r="125" spans="1:26" ht="17.5" customHeight="1" x14ac:dyDescent="0.25">
      <c r="A125" s="49" t="s">
        <v>95</v>
      </c>
      <c r="B125" s="41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60"/>
      <c r="P125" s="86">
        <v>4378</v>
      </c>
      <c r="Q125" s="33">
        <v>3907</v>
      </c>
      <c r="R125" s="87">
        <v>3907</v>
      </c>
      <c r="S125" s="8"/>
      <c r="T125" s="4"/>
      <c r="U125" s="4"/>
      <c r="V125" s="4"/>
      <c r="W125" s="4"/>
      <c r="X125" s="4"/>
      <c r="Y125" s="4"/>
      <c r="Z125" s="4"/>
    </row>
    <row r="126" spans="1:26" ht="17.5" customHeight="1" x14ac:dyDescent="0.25">
      <c r="A126" s="49" t="s">
        <v>96</v>
      </c>
      <c r="B126" s="41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60"/>
      <c r="P126" s="86">
        <v>3755</v>
      </c>
      <c r="Q126" s="33">
        <v>3829</v>
      </c>
      <c r="R126" s="87">
        <v>3829</v>
      </c>
      <c r="S126" s="3"/>
      <c r="T126" s="3"/>
      <c r="U126" s="3"/>
      <c r="V126" s="4"/>
      <c r="W126" s="4"/>
      <c r="X126" s="4"/>
      <c r="Y126" s="4"/>
      <c r="Z126" s="4"/>
    </row>
    <row r="127" spans="1:26" ht="17.5" customHeight="1" x14ac:dyDescent="0.25">
      <c r="A127" s="49" t="s">
        <v>97</v>
      </c>
      <c r="B127" s="41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60"/>
      <c r="P127" s="70">
        <v>57</v>
      </c>
      <c r="Q127" s="24">
        <v>57</v>
      </c>
      <c r="R127" s="71">
        <v>57</v>
      </c>
      <c r="S127" s="8"/>
      <c r="T127" s="4"/>
      <c r="U127" s="4"/>
      <c r="V127" s="4"/>
      <c r="W127" s="4"/>
      <c r="X127" s="4"/>
      <c r="Y127" s="4"/>
      <c r="Z127" s="4"/>
    </row>
    <row r="128" spans="1:26" ht="17.5" customHeight="1" x14ac:dyDescent="0.25">
      <c r="A128" s="49" t="s">
        <v>98</v>
      </c>
      <c r="B128" s="41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60"/>
      <c r="P128" s="70">
        <v>67.099999999999994</v>
      </c>
      <c r="Q128" s="24">
        <v>67.099999999999994</v>
      </c>
      <c r="R128" s="71">
        <v>67.099999999999994</v>
      </c>
      <c r="S128" s="8"/>
      <c r="T128" s="4"/>
      <c r="U128" s="4"/>
      <c r="V128" s="4"/>
      <c r="W128" s="4"/>
      <c r="X128" s="4"/>
      <c r="Y128" s="4"/>
      <c r="Z128" s="4"/>
    </row>
    <row r="129" spans="1:26" ht="17.5" customHeight="1" x14ac:dyDescent="0.25">
      <c r="A129" s="49" t="s">
        <v>99</v>
      </c>
      <c r="B129" s="41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60"/>
      <c r="P129" s="70">
        <v>1.3</v>
      </c>
      <c r="Q129" s="24">
        <v>0.7</v>
      </c>
      <c r="R129" s="71">
        <v>0.7</v>
      </c>
      <c r="S129" s="8"/>
      <c r="T129" s="4"/>
      <c r="U129" s="4"/>
      <c r="V129" s="4"/>
      <c r="W129" s="4"/>
      <c r="X129" s="4"/>
      <c r="Y129" s="4"/>
      <c r="Z129" s="4"/>
    </row>
    <row r="130" spans="1:26" ht="17.5" customHeight="1" x14ac:dyDescent="0.25">
      <c r="A130" s="49" t="s">
        <v>100</v>
      </c>
      <c r="B130" s="41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60"/>
      <c r="P130" s="70">
        <v>57.2</v>
      </c>
      <c r="Q130" s="24">
        <v>66.400000000000006</v>
      </c>
      <c r="R130" s="71">
        <v>66.400000000000006</v>
      </c>
      <c r="S130" s="8"/>
      <c r="T130" s="4"/>
      <c r="U130" s="4"/>
      <c r="V130" s="4"/>
      <c r="W130" s="4"/>
      <c r="X130" s="4"/>
      <c r="Y130" s="4"/>
      <c r="Z130" s="4"/>
    </row>
    <row r="131" spans="1:26" ht="17.5" customHeight="1" x14ac:dyDescent="0.25">
      <c r="A131" s="49"/>
      <c r="B131" s="41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60"/>
      <c r="P131" s="119"/>
      <c r="Q131" s="120"/>
      <c r="R131" s="121"/>
      <c r="S131" s="8"/>
      <c r="T131" s="4"/>
      <c r="U131" s="4"/>
      <c r="V131" s="4"/>
      <c r="W131" s="4"/>
      <c r="X131" s="4"/>
      <c r="Y131" s="4"/>
      <c r="Z131" s="4"/>
    </row>
    <row r="132" spans="1:26" ht="17.5" customHeight="1" x14ac:dyDescent="0.25">
      <c r="A132" s="45" t="s">
        <v>101</v>
      </c>
      <c r="B132" s="41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60"/>
      <c r="P132" s="68">
        <v>2019</v>
      </c>
      <c r="Q132" s="23">
        <v>2020</v>
      </c>
      <c r="R132" s="69">
        <v>2021</v>
      </c>
      <c r="S132" s="8"/>
      <c r="T132" s="4"/>
      <c r="U132" s="4"/>
      <c r="V132" s="4"/>
      <c r="W132" s="4"/>
      <c r="X132" s="4"/>
      <c r="Y132" s="4"/>
      <c r="Z132" s="4"/>
    </row>
    <row r="133" spans="1:26" s="15" customFormat="1" ht="17.5" customHeight="1" x14ac:dyDescent="0.25">
      <c r="A133" s="55" t="s">
        <v>145</v>
      </c>
      <c r="B133" s="42"/>
      <c r="C133" s="22"/>
      <c r="D133" s="22"/>
      <c r="E133" s="22"/>
      <c r="F133" s="22"/>
      <c r="G133" s="22"/>
      <c r="H133" s="22"/>
      <c r="I133" s="22"/>
      <c r="J133" s="22"/>
      <c r="K133" s="22"/>
      <c r="L133" s="22"/>
      <c r="M133" s="22"/>
      <c r="N133" s="22"/>
      <c r="O133" s="61"/>
      <c r="P133" s="68"/>
      <c r="Q133" s="23"/>
      <c r="R133" s="69"/>
      <c r="S133" s="1"/>
      <c r="T133" s="2"/>
      <c r="U133" s="2"/>
      <c r="V133" s="2"/>
      <c r="W133" s="2"/>
      <c r="X133" s="2"/>
      <c r="Y133" s="2"/>
      <c r="Z133" s="2"/>
    </row>
    <row r="134" spans="1:26" ht="17.5" customHeight="1" x14ac:dyDescent="0.25">
      <c r="A134" s="56" t="s">
        <v>102</v>
      </c>
      <c r="B134" s="41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60"/>
      <c r="P134" s="70">
        <v>71.400000000000006</v>
      </c>
      <c r="Q134" s="24">
        <v>71.400000000000006</v>
      </c>
      <c r="R134" s="71">
        <v>71.400000000000006</v>
      </c>
      <c r="S134" s="8"/>
      <c r="T134" s="4"/>
      <c r="U134" s="4"/>
      <c r="V134" s="4"/>
      <c r="W134" s="4"/>
      <c r="X134" s="4"/>
      <c r="Y134" s="4"/>
      <c r="Z134" s="4"/>
    </row>
    <row r="135" spans="1:26" ht="17.5" customHeight="1" x14ac:dyDescent="0.25">
      <c r="A135" s="56" t="s">
        <v>103</v>
      </c>
      <c r="B135" s="41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60"/>
      <c r="P135" s="70">
        <v>8.6999999999999993</v>
      </c>
      <c r="Q135" s="24">
        <v>8.6999999999999993</v>
      </c>
      <c r="R135" s="71">
        <v>8.6999999999999993</v>
      </c>
      <c r="S135" s="8"/>
      <c r="T135" s="4"/>
      <c r="U135" s="4"/>
      <c r="V135" s="4"/>
      <c r="W135" s="4"/>
      <c r="X135" s="4"/>
      <c r="Y135" s="4"/>
      <c r="Z135" s="4"/>
    </row>
    <row r="136" spans="1:26" ht="17.5" customHeight="1" x14ac:dyDescent="0.25">
      <c r="A136" s="56" t="s">
        <v>104</v>
      </c>
      <c r="B136" s="41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60"/>
      <c r="P136" s="70">
        <v>79</v>
      </c>
      <c r="Q136" s="24">
        <v>79</v>
      </c>
      <c r="R136" s="71">
        <v>79</v>
      </c>
      <c r="S136" s="8"/>
      <c r="T136" s="6"/>
      <c r="U136" s="6"/>
      <c r="V136" s="4"/>
      <c r="W136" s="4"/>
      <c r="X136" s="4"/>
      <c r="Y136" s="4"/>
      <c r="Z136" s="4"/>
    </row>
    <row r="137" spans="1:26" ht="17.5" customHeight="1" x14ac:dyDescent="0.25">
      <c r="A137" s="56" t="s">
        <v>105</v>
      </c>
      <c r="B137" s="41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60"/>
      <c r="P137" s="70">
        <v>170.7</v>
      </c>
      <c r="Q137" s="24">
        <v>170.7</v>
      </c>
      <c r="R137" s="71">
        <v>170.7</v>
      </c>
      <c r="S137" s="8"/>
      <c r="T137" s="4"/>
      <c r="U137" s="4"/>
      <c r="V137" s="4"/>
      <c r="W137" s="4"/>
      <c r="X137" s="4"/>
      <c r="Y137" s="4"/>
      <c r="Z137" s="4"/>
    </row>
    <row r="138" spans="1:26" ht="17.5" customHeight="1" x14ac:dyDescent="0.25">
      <c r="A138" s="56" t="s">
        <v>106</v>
      </c>
      <c r="B138" s="41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60"/>
      <c r="P138" s="70">
        <v>8.5</v>
      </c>
      <c r="Q138" s="24">
        <v>8.5</v>
      </c>
      <c r="R138" s="71">
        <v>8.5</v>
      </c>
      <c r="S138" s="8"/>
      <c r="T138" s="4"/>
      <c r="U138" s="4"/>
      <c r="V138" s="4"/>
      <c r="W138" s="4"/>
      <c r="X138" s="4"/>
      <c r="Y138" s="4"/>
      <c r="Z138" s="4"/>
    </row>
    <row r="139" spans="1:26" ht="17.5" customHeight="1" x14ac:dyDescent="0.25">
      <c r="A139" s="53" t="s">
        <v>146</v>
      </c>
      <c r="B139" s="41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60"/>
      <c r="P139" s="70">
        <v>4</v>
      </c>
      <c r="Q139" s="24">
        <v>4</v>
      </c>
      <c r="R139" s="71">
        <v>9</v>
      </c>
      <c r="S139" s="3"/>
      <c r="T139" s="3"/>
      <c r="U139" s="3"/>
      <c r="V139" s="4"/>
      <c r="W139" s="4"/>
      <c r="X139" s="4"/>
      <c r="Y139" s="4"/>
      <c r="Z139" s="4"/>
    </row>
    <row r="140" spans="1:26" ht="17.5" customHeight="1" x14ac:dyDescent="0.25">
      <c r="A140" s="53" t="s">
        <v>147</v>
      </c>
      <c r="B140" s="41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60"/>
      <c r="P140" s="70">
        <v>10</v>
      </c>
      <c r="Q140" s="24">
        <v>10</v>
      </c>
      <c r="R140" s="71">
        <v>10</v>
      </c>
      <c r="S140" s="8"/>
      <c r="T140" s="4"/>
      <c r="U140" s="4"/>
      <c r="V140" s="4"/>
      <c r="W140" s="4"/>
      <c r="X140" s="4"/>
      <c r="Y140" s="4"/>
      <c r="Z140" s="4"/>
    </row>
    <row r="141" spans="1:26" ht="17.5" customHeight="1" x14ac:dyDescent="0.25">
      <c r="A141" s="53" t="s">
        <v>148</v>
      </c>
      <c r="B141" s="41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60"/>
      <c r="P141" s="88">
        <v>173</v>
      </c>
      <c r="Q141" s="34">
        <v>169</v>
      </c>
      <c r="R141" s="89">
        <v>193</v>
      </c>
      <c r="S141" s="8"/>
      <c r="T141" s="4"/>
      <c r="U141" s="4"/>
      <c r="V141" s="4"/>
      <c r="W141" s="4"/>
      <c r="X141" s="4"/>
      <c r="Y141" s="4"/>
      <c r="Z141" s="4"/>
    </row>
    <row r="142" spans="1:26" ht="17.5" customHeight="1" x14ac:dyDescent="0.25">
      <c r="A142" s="53" t="s">
        <v>149</v>
      </c>
      <c r="B142" s="41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60"/>
      <c r="P142" s="90">
        <v>7</v>
      </c>
      <c r="Q142" s="35">
        <v>7</v>
      </c>
      <c r="R142" s="91">
        <v>7</v>
      </c>
      <c r="S142" s="8"/>
      <c r="T142" s="4"/>
      <c r="U142" s="4"/>
      <c r="V142" s="4"/>
      <c r="W142" s="4"/>
      <c r="X142" s="4"/>
      <c r="Y142" s="4"/>
      <c r="Z142" s="4"/>
    </row>
    <row r="143" spans="1:26" ht="17.5" customHeight="1" x14ac:dyDescent="0.25">
      <c r="A143" s="53" t="s">
        <v>150</v>
      </c>
      <c r="B143" s="41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60"/>
      <c r="P143" s="70">
        <v>89</v>
      </c>
      <c r="Q143" s="24">
        <v>89</v>
      </c>
      <c r="R143" s="71">
        <v>89</v>
      </c>
      <c r="S143" s="8"/>
      <c r="T143" s="4"/>
      <c r="U143" s="4"/>
      <c r="V143" s="4"/>
      <c r="W143" s="4"/>
      <c r="X143" s="4"/>
      <c r="Y143" s="4"/>
      <c r="Z143" s="4"/>
    </row>
    <row r="144" spans="1:26" ht="17.5" customHeight="1" x14ac:dyDescent="0.25">
      <c r="A144" s="49" t="s">
        <v>107</v>
      </c>
      <c r="B144" s="41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60"/>
      <c r="P144" s="70">
        <v>2</v>
      </c>
      <c r="Q144" s="24">
        <v>2</v>
      </c>
      <c r="R144" s="71">
        <v>2</v>
      </c>
      <c r="S144" s="8"/>
      <c r="T144" s="4"/>
      <c r="U144" s="4"/>
      <c r="V144" s="4"/>
      <c r="W144" s="4"/>
      <c r="X144" s="4"/>
      <c r="Y144" s="4"/>
      <c r="Z144" s="4"/>
    </row>
    <row r="145" spans="1:26" ht="17.5" customHeight="1" x14ac:dyDescent="0.25">
      <c r="A145" s="49" t="s">
        <v>108</v>
      </c>
      <c r="B145" s="41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60"/>
      <c r="P145" s="92">
        <v>81</v>
      </c>
      <c r="Q145" s="36">
        <v>85</v>
      </c>
      <c r="R145" s="93">
        <v>63</v>
      </c>
      <c r="S145" s="8"/>
      <c r="T145" s="4"/>
      <c r="U145" s="4"/>
      <c r="V145" s="4"/>
      <c r="W145" s="4"/>
      <c r="X145" s="4"/>
      <c r="Y145" s="4"/>
      <c r="Z145" s="4"/>
    </row>
    <row r="146" spans="1:26" ht="17.5" customHeight="1" x14ac:dyDescent="0.25">
      <c r="A146" s="49" t="s">
        <v>109</v>
      </c>
      <c r="B146" s="41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60"/>
      <c r="P146" s="92">
        <v>4</v>
      </c>
      <c r="Q146" s="36">
        <v>6</v>
      </c>
      <c r="R146" s="93">
        <v>7</v>
      </c>
      <c r="S146" s="8"/>
      <c r="T146" s="4"/>
      <c r="U146" s="4"/>
      <c r="V146" s="4"/>
      <c r="W146" s="4"/>
      <c r="X146" s="4"/>
      <c r="Y146" s="4"/>
      <c r="Z146" s="4"/>
    </row>
    <row r="147" spans="1:26" ht="17.5" customHeight="1" x14ac:dyDescent="0.25">
      <c r="A147" s="49"/>
      <c r="B147" s="41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60"/>
      <c r="P147" s="119"/>
      <c r="Q147" s="120"/>
      <c r="R147" s="121"/>
      <c r="S147" s="8"/>
      <c r="T147" s="4"/>
      <c r="U147" s="4"/>
      <c r="V147" s="4"/>
      <c r="W147" s="4"/>
      <c r="X147" s="4"/>
      <c r="Y147" s="4"/>
      <c r="Z147" s="4"/>
    </row>
    <row r="148" spans="1:26" ht="17.5" customHeight="1" x14ac:dyDescent="0.25">
      <c r="A148" s="45" t="s">
        <v>110</v>
      </c>
      <c r="B148" s="41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60"/>
      <c r="P148" s="68">
        <v>2019</v>
      </c>
      <c r="Q148" s="23">
        <v>2020</v>
      </c>
      <c r="R148" s="69">
        <v>2021</v>
      </c>
      <c r="S148" s="8"/>
      <c r="T148" s="4"/>
      <c r="U148" s="4"/>
      <c r="V148" s="4"/>
      <c r="W148" s="4"/>
      <c r="X148" s="4"/>
      <c r="Y148" s="4"/>
      <c r="Z148" s="4"/>
    </row>
    <row r="149" spans="1:26" ht="17.5" customHeight="1" x14ac:dyDescent="0.25">
      <c r="A149" s="49" t="s">
        <v>111</v>
      </c>
      <c r="B149" s="41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60"/>
      <c r="P149" s="70">
        <v>110</v>
      </c>
      <c r="Q149" s="24">
        <v>110</v>
      </c>
      <c r="R149" s="71">
        <v>110</v>
      </c>
      <c r="S149" s="8"/>
      <c r="T149" s="4"/>
      <c r="U149" s="4"/>
      <c r="V149" s="4"/>
      <c r="W149" s="4"/>
      <c r="X149" s="4"/>
      <c r="Y149" s="4"/>
      <c r="Z149" s="4"/>
    </row>
    <row r="150" spans="1:26" ht="17.5" customHeight="1" x14ac:dyDescent="0.25">
      <c r="A150" s="49" t="s">
        <v>112</v>
      </c>
      <c r="B150" s="41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60"/>
      <c r="P150" s="94">
        <v>533</v>
      </c>
      <c r="Q150" s="37">
        <v>533</v>
      </c>
      <c r="R150" s="95">
        <v>533</v>
      </c>
      <c r="S150" s="3"/>
      <c r="T150" s="3"/>
      <c r="U150" s="3"/>
      <c r="V150" s="4"/>
      <c r="W150" s="4"/>
      <c r="X150" s="4"/>
      <c r="Y150" s="4"/>
      <c r="Z150" s="4"/>
    </row>
    <row r="151" spans="1:26" ht="17.5" customHeight="1" x14ac:dyDescent="0.25">
      <c r="A151" s="49" t="s">
        <v>113</v>
      </c>
      <c r="B151" s="41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60"/>
      <c r="P151" s="70">
        <v>278</v>
      </c>
      <c r="Q151" s="24">
        <v>278</v>
      </c>
      <c r="R151" s="71">
        <v>278</v>
      </c>
      <c r="S151" s="8"/>
      <c r="T151" s="4"/>
      <c r="U151" s="4"/>
      <c r="V151" s="4"/>
      <c r="W151" s="4"/>
      <c r="X151" s="4"/>
      <c r="Y151" s="4"/>
      <c r="Z151" s="4"/>
    </row>
    <row r="152" spans="1:26" ht="17.5" customHeight="1" x14ac:dyDescent="0.25">
      <c r="A152" s="54"/>
      <c r="B152" s="41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60"/>
      <c r="P152" s="119"/>
      <c r="Q152" s="120"/>
      <c r="R152" s="121"/>
      <c r="S152" s="8"/>
      <c r="T152" s="4"/>
      <c r="U152" s="4"/>
      <c r="V152" s="4"/>
      <c r="W152" s="4"/>
      <c r="X152" s="4"/>
      <c r="Y152" s="4"/>
      <c r="Z152" s="4"/>
    </row>
    <row r="153" spans="1:26" ht="17.5" customHeight="1" x14ac:dyDescent="0.25">
      <c r="A153" s="51" t="s">
        <v>114</v>
      </c>
      <c r="B153" s="41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60"/>
      <c r="P153" s="68">
        <v>2019</v>
      </c>
      <c r="Q153" s="23">
        <v>2020</v>
      </c>
      <c r="R153" s="69">
        <v>2021</v>
      </c>
      <c r="S153" s="8"/>
      <c r="T153" s="4"/>
      <c r="U153" s="4"/>
      <c r="V153" s="4"/>
      <c r="W153" s="4"/>
      <c r="X153" s="4"/>
      <c r="Y153" s="4"/>
      <c r="Z153" s="4"/>
    </row>
    <row r="154" spans="1:26" ht="17.5" customHeight="1" x14ac:dyDescent="0.25">
      <c r="A154" s="49" t="s">
        <v>115</v>
      </c>
      <c r="B154" s="41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60"/>
      <c r="P154" s="79">
        <v>820</v>
      </c>
      <c r="Q154" s="30">
        <v>0</v>
      </c>
      <c r="R154" s="80">
        <v>0</v>
      </c>
      <c r="S154" s="8"/>
      <c r="T154" s="4"/>
      <c r="U154" s="4"/>
      <c r="V154" s="4"/>
      <c r="W154" s="4"/>
      <c r="X154" s="4"/>
      <c r="Y154" s="4"/>
      <c r="Z154" s="4"/>
    </row>
    <row r="155" spans="1:26" ht="17.5" customHeight="1" x14ac:dyDescent="0.25">
      <c r="A155" s="49"/>
      <c r="B155" s="41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60"/>
      <c r="P155" s="119"/>
      <c r="Q155" s="120"/>
      <c r="R155" s="121"/>
      <c r="S155" s="8"/>
      <c r="T155" s="4"/>
      <c r="U155" s="4"/>
      <c r="V155" s="4"/>
      <c r="W155" s="4"/>
      <c r="X155" s="4"/>
      <c r="Y155" s="4"/>
      <c r="Z155" s="4"/>
    </row>
    <row r="156" spans="1:26" ht="17.5" customHeight="1" x14ac:dyDescent="0.25">
      <c r="A156" s="45" t="s">
        <v>116</v>
      </c>
      <c r="B156" s="41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60"/>
      <c r="P156" s="68">
        <v>2019</v>
      </c>
      <c r="Q156" s="23">
        <v>2020</v>
      </c>
      <c r="R156" s="69">
        <v>2021</v>
      </c>
      <c r="S156" s="8"/>
      <c r="T156" s="4"/>
      <c r="U156" s="4"/>
      <c r="V156" s="4"/>
      <c r="W156" s="4"/>
      <c r="X156" s="4"/>
      <c r="Y156" s="4"/>
      <c r="Z156" s="4"/>
    </row>
    <row r="157" spans="1:26" ht="17.5" customHeight="1" x14ac:dyDescent="0.25">
      <c r="A157" s="49" t="s">
        <v>117</v>
      </c>
      <c r="B157" s="40" t="s">
        <v>118</v>
      </c>
      <c r="C157" s="20">
        <v>46.8</v>
      </c>
      <c r="D157" s="20">
        <v>262.3</v>
      </c>
      <c r="E157" s="20">
        <v>46</v>
      </c>
      <c r="F157" s="20">
        <v>788.4</v>
      </c>
      <c r="G157" s="20"/>
      <c r="H157" s="20">
        <v>553.29999999999995</v>
      </c>
      <c r="I157" s="20">
        <v>51.6</v>
      </c>
      <c r="J157" s="20">
        <v>1368.5</v>
      </c>
      <c r="K157" s="20"/>
      <c r="L157" s="20"/>
      <c r="M157" s="20"/>
      <c r="N157" s="20"/>
      <c r="O157" s="60"/>
      <c r="P157" s="70">
        <v>99.9</v>
      </c>
      <c r="Q157" s="24">
        <v>99.9</v>
      </c>
      <c r="R157" s="71">
        <v>99.9</v>
      </c>
      <c r="S157" s="8"/>
      <c r="T157" s="4"/>
      <c r="U157" s="4"/>
      <c r="V157" s="4"/>
      <c r="W157" s="4"/>
      <c r="X157" s="4"/>
      <c r="Y157" s="4"/>
      <c r="Z157" s="4"/>
    </row>
    <row r="158" spans="1:26" ht="17.5" customHeight="1" x14ac:dyDescent="0.25">
      <c r="A158" s="49" t="s">
        <v>119</v>
      </c>
      <c r="B158" s="41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60"/>
      <c r="P158" s="83">
        <v>5347564.99</v>
      </c>
      <c r="Q158" s="29">
        <v>6387564.6699999999</v>
      </c>
      <c r="R158" s="78">
        <v>6387564.6699999999</v>
      </c>
      <c r="S158" s="8"/>
      <c r="T158" s="4"/>
      <c r="U158" s="4"/>
      <c r="V158" s="4"/>
      <c r="W158" s="4"/>
      <c r="X158" s="4"/>
      <c r="Y158" s="4"/>
      <c r="Z158" s="4"/>
    </row>
    <row r="159" spans="1:26" ht="17.5" customHeight="1" x14ac:dyDescent="0.25">
      <c r="A159" s="49"/>
      <c r="B159" s="41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60"/>
      <c r="P159" s="119"/>
      <c r="Q159" s="120"/>
      <c r="R159" s="121"/>
      <c r="S159" s="8"/>
      <c r="T159" s="4"/>
      <c r="U159" s="4"/>
      <c r="V159" s="4"/>
      <c r="W159" s="4"/>
      <c r="X159" s="4"/>
      <c r="Y159" s="4"/>
      <c r="Z159" s="4"/>
    </row>
    <row r="160" spans="1:26" ht="17.5" customHeight="1" x14ac:dyDescent="0.25">
      <c r="A160" s="45" t="s">
        <v>120</v>
      </c>
      <c r="B160" s="41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60"/>
      <c r="P160" s="68">
        <v>2019</v>
      </c>
      <c r="Q160" s="23">
        <v>2020</v>
      </c>
      <c r="R160" s="69">
        <v>2021</v>
      </c>
      <c r="S160" s="8"/>
      <c r="T160" s="4"/>
      <c r="U160" s="4"/>
      <c r="V160" s="4"/>
      <c r="W160" s="4"/>
      <c r="X160" s="4"/>
      <c r="Y160" s="4"/>
      <c r="Z160" s="4"/>
    </row>
    <row r="161" spans="1:26" ht="17.5" customHeight="1" x14ac:dyDescent="0.25">
      <c r="A161" s="49" t="s">
        <v>121</v>
      </c>
      <c r="B161" s="41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60"/>
      <c r="P161" s="70">
        <v>9</v>
      </c>
      <c r="Q161" s="24">
        <v>9</v>
      </c>
      <c r="R161" s="71">
        <v>9</v>
      </c>
      <c r="S161" s="8"/>
      <c r="T161" s="4"/>
      <c r="U161" s="4"/>
      <c r="V161" s="4"/>
      <c r="W161" s="4"/>
      <c r="X161" s="4"/>
      <c r="Y161" s="4"/>
      <c r="Z161" s="4"/>
    </row>
    <row r="162" spans="1:26" ht="17.5" customHeight="1" x14ac:dyDescent="0.25">
      <c r="A162" s="49" t="s">
        <v>122</v>
      </c>
      <c r="B162" s="41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60"/>
      <c r="P162" s="70">
        <v>504</v>
      </c>
      <c r="Q162" s="24">
        <v>504</v>
      </c>
      <c r="R162" s="71">
        <v>504</v>
      </c>
      <c r="S162" s="3"/>
      <c r="T162" s="3"/>
      <c r="U162" s="3"/>
      <c r="V162" s="4"/>
      <c r="W162" s="4"/>
      <c r="X162" s="4"/>
      <c r="Y162" s="4"/>
      <c r="Z162" s="4"/>
    </row>
    <row r="163" spans="1:26" ht="17.5" customHeight="1" x14ac:dyDescent="0.25">
      <c r="A163" s="49"/>
      <c r="B163" s="41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60"/>
      <c r="P163" s="119"/>
      <c r="Q163" s="120"/>
      <c r="R163" s="121"/>
      <c r="S163" s="8"/>
      <c r="T163" s="4"/>
      <c r="U163" s="4"/>
      <c r="V163" s="4"/>
      <c r="W163" s="4"/>
      <c r="X163" s="4"/>
      <c r="Y163" s="4"/>
      <c r="Z163" s="4"/>
    </row>
    <row r="164" spans="1:26" ht="17.5" customHeight="1" x14ac:dyDescent="0.25">
      <c r="A164" s="58" t="s">
        <v>123</v>
      </c>
      <c r="B164" s="41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60"/>
      <c r="P164" s="96" t="s">
        <v>124</v>
      </c>
      <c r="Q164" s="38" t="s">
        <v>125</v>
      </c>
      <c r="R164" s="97" t="s">
        <v>126</v>
      </c>
      <c r="S164" s="8"/>
      <c r="T164" s="4"/>
      <c r="U164" s="4"/>
      <c r="V164" s="4"/>
      <c r="W164" s="4"/>
      <c r="X164" s="4"/>
      <c r="Y164" s="4"/>
      <c r="Z164" s="4"/>
    </row>
    <row r="165" spans="1:26" ht="17.5" customHeight="1" x14ac:dyDescent="0.25">
      <c r="A165" s="53" t="s">
        <v>127</v>
      </c>
      <c r="B165" s="41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60"/>
      <c r="P165" s="70">
        <v>628.19500000000005</v>
      </c>
      <c r="Q165" s="24">
        <v>628.19500000000005</v>
      </c>
      <c r="R165" s="123" t="s">
        <v>151</v>
      </c>
      <c r="S165" s="8"/>
      <c r="T165" s="4"/>
      <c r="U165" s="4"/>
      <c r="V165" s="4"/>
      <c r="W165" s="4"/>
      <c r="X165" s="4"/>
      <c r="Y165" s="4"/>
      <c r="Z165" s="4"/>
    </row>
    <row r="166" spans="1:26" ht="17.5" customHeight="1" x14ac:dyDescent="0.25">
      <c r="A166" s="53" t="s">
        <v>128</v>
      </c>
      <c r="B166" s="41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60"/>
      <c r="P166" s="70">
        <v>316.94799999999998</v>
      </c>
      <c r="Q166" s="24">
        <v>316.94799999999998</v>
      </c>
      <c r="R166" s="71">
        <v>0</v>
      </c>
      <c r="S166" s="8"/>
      <c r="T166" s="4"/>
      <c r="U166" s="4"/>
      <c r="V166" s="4"/>
      <c r="W166" s="4"/>
      <c r="X166" s="4"/>
      <c r="Y166" s="4"/>
      <c r="Z166" s="4"/>
    </row>
    <row r="167" spans="1:26" ht="17.5" customHeight="1" x14ac:dyDescent="0.25">
      <c r="A167" s="53" t="s">
        <v>129</v>
      </c>
      <c r="B167" s="41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60"/>
      <c r="P167" s="98">
        <v>311.24700000000001</v>
      </c>
      <c r="Q167" s="39">
        <v>311.24700000000001</v>
      </c>
      <c r="R167" s="122">
        <f t="shared" ref="R167" si="4">Q167+P167+O167</f>
        <v>622.49400000000003</v>
      </c>
      <c r="S167" s="3"/>
      <c r="T167" s="3"/>
      <c r="U167" s="3"/>
      <c r="V167" s="4"/>
      <c r="W167" s="4"/>
      <c r="X167" s="4"/>
      <c r="Y167" s="4"/>
      <c r="Z167" s="4"/>
    </row>
    <row r="168" spans="1:26" ht="17.5" customHeight="1" x14ac:dyDescent="0.25">
      <c r="A168" s="53" t="s">
        <v>130</v>
      </c>
      <c r="B168" s="41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60"/>
      <c r="P168" s="70">
        <v>594.87300000000005</v>
      </c>
      <c r="Q168" s="24">
        <v>594.87300000000005</v>
      </c>
      <c r="R168" s="71">
        <v>0</v>
      </c>
      <c r="S168" s="8"/>
      <c r="T168" s="4"/>
      <c r="U168" s="4"/>
      <c r="V168" s="4"/>
      <c r="W168" s="4"/>
      <c r="X168" s="4"/>
      <c r="Y168" s="4"/>
      <c r="Z168" s="4"/>
    </row>
    <row r="169" spans="1:26" ht="17.5" customHeight="1" x14ac:dyDescent="0.25">
      <c r="A169" s="53" t="s">
        <v>128</v>
      </c>
      <c r="B169" s="41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60"/>
      <c r="P169" s="70">
        <v>300.73899999999998</v>
      </c>
      <c r="Q169" s="24">
        <v>300.73899999999998</v>
      </c>
      <c r="R169" s="71">
        <v>0</v>
      </c>
      <c r="S169" s="8"/>
      <c r="T169" s="4"/>
      <c r="U169" s="4"/>
      <c r="V169" s="4"/>
      <c r="W169" s="4"/>
      <c r="X169" s="4"/>
      <c r="Y169" s="4"/>
      <c r="Z169" s="4"/>
    </row>
    <row r="170" spans="1:26" ht="17.5" customHeight="1" thickBot="1" x14ac:dyDescent="0.3">
      <c r="A170" s="59" t="s">
        <v>129</v>
      </c>
      <c r="B170" s="41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60"/>
      <c r="P170" s="99">
        <v>294.13400000000001</v>
      </c>
      <c r="Q170" s="100">
        <v>294.13400000000001</v>
      </c>
      <c r="R170" s="101">
        <v>0</v>
      </c>
      <c r="S170" s="8"/>
      <c r="T170" s="4"/>
      <c r="U170" s="4"/>
      <c r="V170" s="4"/>
      <c r="W170" s="4"/>
      <c r="X170" s="4"/>
      <c r="Y170" s="4"/>
      <c r="Z170" s="4"/>
    </row>
    <row r="171" spans="1:26" ht="13.5" customHeight="1" x14ac:dyDescent="0.25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3.5" customHeight="1" x14ac:dyDescent="0.25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 x14ac:dyDescent="0.25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 x14ac:dyDescent="0.25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 x14ac:dyDescent="0.2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 t="s">
        <v>131</v>
      </c>
      <c r="S175" s="4"/>
      <c r="T175" s="4" t="s">
        <v>132</v>
      </c>
      <c r="U175" s="4"/>
      <c r="V175" s="4"/>
      <c r="W175" s="4"/>
      <c r="X175" s="4"/>
      <c r="Y175" s="4"/>
      <c r="Z175" s="4"/>
    </row>
    <row r="176" spans="1:26" ht="12.75" customHeight="1" x14ac:dyDescent="0.25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 x14ac:dyDescent="0.25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 x14ac:dyDescent="0.25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 x14ac:dyDescent="0.25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 x14ac:dyDescent="0.25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 x14ac:dyDescent="0.25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 x14ac:dyDescent="0.25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 x14ac:dyDescent="0.25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 x14ac:dyDescent="0.25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 x14ac:dyDescent="0.2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 x14ac:dyDescent="0.25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 x14ac:dyDescent="0.25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 x14ac:dyDescent="0.25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 x14ac:dyDescent="0.25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 x14ac:dyDescent="0.25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 x14ac:dyDescent="0.25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 x14ac:dyDescent="0.25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 x14ac:dyDescent="0.25">
      <c r="A193" s="4"/>
      <c r="B193" s="6" t="s">
        <v>133</v>
      </c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 x14ac:dyDescent="0.25">
      <c r="A194" s="4"/>
      <c r="B194" s="17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 x14ac:dyDescent="0.25">
      <c r="A195" s="4"/>
      <c r="B195" s="17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 x14ac:dyDescent="0.25">
      <c r="A196" s="4"/>
      <c r="B196" s="17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 x14ac:dyDescent="0.25">
      <c r="A197" s="4"/>
      <c r="B197" s="17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 x14ac:dyDescent="0.25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 x14ac:dyDescent="0.25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 x14ac:dyDescent="0.25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 x14ac:dyDescent="0.25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 x14ac:dyDescent="0.25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 x14ac:dyDescent="0.25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 x14ac:dyDescent="0.25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 x14ac:dyDescent="0.25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 x14ac:dyDescent="0.25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 x14ac:dyDescent="0.25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 x14ac:dyDescent="0.25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 x14ac:dyDescent="0.25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 x14ac:dyDescent="0.25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 x14ac:dyDescent="0.25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 x14ac:dyDescent="0.25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 x14ac:dyDescent="0.25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 x14ac:dyDescent="0.25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 x14ac:dyDescent="0.2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 x14ac:dyDescent="0.25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 x14ac:dyDescent="0.25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 x14ac:dyDescent="0.25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 x14ac:dyDescent="0.25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 x14ac:dyDescent="0.25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 x14ac:dyDescent="0.25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 x14ac:dyDescent="0.25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 x14ac:dyDescent="0.25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 x14ac:dyDescent="0.25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 x14ac:dyDescent="0.25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 x14ac:dyDescent="0.25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 x14ac:dyDescent="0.25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 x14ac:dyDescent="0.25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 x14ac:dyDescent="0.25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 x14ac:dyDescent="0.25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 x14ac:dyDescent="0.25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 x14ac:dyDescent="0.25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 x14ac:dyDescent="0.25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 x14ac:dyDescent="0.25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 x14ac:dyDescent="0.25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 x14ac:dyDescent="0.25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 x14ac:dyDescent="0.25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 x14ac:dyDescent="0.25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 x14ac:dyDescent="0.25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 x14ac:dyDescent="0.25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 x14ac:dyDescent="0.25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 x14ac:dyDescent="0.25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 x14ac:dyDescent="0.25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 x14ac:dyDescent="0.25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 x14ac:dyDescent="0.25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 x14ac:dyDescent="0.25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 x14ac:dyDescent="0.25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 x14ac:dyDescent="0.25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 x14ac:dyDescent="0.25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 x14ac:dyDescent="0.25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 x14ac:dyDescent="0.25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 x14ac:dyDescent="0.25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 x14ac:dyDescent="0.25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 x14ac:dyDescent="0.25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 x14ac:dyDescent="0.25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 x14ac:dyDescent="0.25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 x14ac:dyDescent="0.25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 x14ac:dyDescent="0.25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 x14ac:dyDescent="0.25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 x14ac:dyDescent="0.25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 x14ac:dyDescent="0.25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 x14ac:dyDescent="0.25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 x14ac:dyDescent="0.25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 x14ac:dyDescent="0.25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 x14ac:dyDescent="0.25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 x14ac:dyDescent="0.25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 x14ac:dyDescent="0.25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 x14ac:dyDescent="0.25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 x14ac:dyDescent="0.25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 x14ac:dyDescent="0.25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 x14ac:dyDescent="0.25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 x14ac:dyDescent="0.25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 x14ac:dyDescent="0.25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 x14ac:dyDescent="0.25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 x14ac:dyDescent="0.25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 x14ac:dyDescent="0.25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 x14ac:dyDescent="0.25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 x14ac:dyDescent="0.25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 x14ac:dyDescent="0.25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 x14ac:dyDescent="0.25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 x14ac:dyDescent="0.25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 x14ac:dyDescent="0.25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 x14ac:dyDescent="0.25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 x14ac:dyDescent="0.25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 x14ac:dyDescent="0.25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 x14ac:dyDescent="0.25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 x14ac:dyDescent="0.25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 x14ac:dyDescent="0.25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 x14ac:dyDescent="0.25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 x14ac:dyDescent="0.25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 x14ac:dyDescent="0.25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 x14ac:dyDescent="0.25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 x14ac:dyDescent="0.25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 x14ac:dyDescent="0.25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 x14ac:dyDescent="0.25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 x14ac:dyDescent="0.25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 x14ac:dyDescent="0.25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 x14ac:dyDescent="0.25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 x14ac:dyDescent="0.25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 x14ac:dyDescent="0.25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 x14ac:dyDescent="0.25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 x14ac:dyDescent="0.25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 x14ac:dyDescent="0.25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 x14ac:dyDescent="0.25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 x14ac:dyDescent="0.25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 x14ac:dyDescent="0.25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 x14ac:dyDescent="0.25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 x14ac:dyDescent="0.25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 x14ac:dyDescent="0.25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 x14ac:dyDescent="0.25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 x14ac:dyDescent="0.25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 x14ac:dyDescent="0.25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 x14ac:dyDescent="0.25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 x14ac:dyDescent="0.25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 x14ac:dyDescent="0.25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 x14ac:dyDescent="0.25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 x14ac:dyDescent="0.25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 x14ac:dyDescent="0.25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 x14ac:dyDescent="0.25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 x14ac:dyDescent="0.25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 x14ac:dyDescent="0.25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 x14ac:dyDescent="0.25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 x14ac:dyDescent="0.25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 x14ac:dyDescent="0.25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 x14ac:dyDescent="0.25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 x14ac:dyDescent="0.25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 x14ac:dyDescent="0.25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 x14ac:dyDescent="0.25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 x14ac:dyDescent="0.25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 x14ac:dyDescent="0.25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 x14ac:dyDescent="0.25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 x14ac:dyDescent="0.25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 x14ac:dyDescent="0.25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 x14ac:dyDescent="0.25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 x14ac:dyDescent="0.25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 x14ac:dyDescent="0.25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 x14ac:dyDescent="0.25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 x14ac:dyDescent="0.25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 x14ac:dyDescent="0.25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 x14ac:dyDescent="0.25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 x14ac:dyDescent="0.25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 x14ac:dyDescent="0.25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 x14ac:dyDescent="0.25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 x14ac:dyDescent="0.25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 x14ac:dyDescent="0.25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 x14ac:dyDescent="0.25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 x14ac:dyDescent="0.25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 x14ac:dyDescent="0.25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 x14ac:dyDescent="0.25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 x14ac:dyDescent="0.25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 x14ac:dyDescent="0.25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 x14ac:dyDescent="0.25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 x14ac:dyDescent="0.25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 x14ac:dyDescent="0.25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 x14ac:dyDescent="0.25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 x14ac:dyDescent="0.25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 x14ac:dyDescent="0.25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 x14ac:dyDescent="0.25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 x14ac:dyDescent="0.25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 x14ac:dyDescent="0.25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 x14ac:dyDescent="0.25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 x14ac:dyDescent="0.25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 x14ac:dyDescent="0.25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 x14ac:dyDescent="0.25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 x14ac:dyDescent="0.25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 x14ac:dyDescent="0.25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 x14ac:dyDescent="0.25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 x14ac:dyDescent="0.25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 x14ac:dyDescent="0.25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 x14ac:dyDescent="0.25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 x14ac:dyDescent="0.25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 x14ac:dyDescent="0.25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 x14ac:dyDescent="0.25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 x14ac:dyDescent="0.25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 x14ac:dyDescent="0.25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 x14ac:dyDescent="0.25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 x14ac:dyDescent="0.25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 x14ac:dyDescent="0.25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 x14ac:dyDescent="0.25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 x14ac:dyDescent="0.25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 x14ac:dyDescent="0.25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 x14ac:dyDescent="0.25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 x14ac:dyDescent="0.25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 x14ac:dyDescent="0.25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 x14ac:dyDescent="0.25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 x14ac:dyDescent="0.25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 x14ac:dyDescent="0.25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 x14ac:dyDescent="0.25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 x14ac:dyDescent="0.25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 x14ac:dyDescent="0.25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 x14ac:dyDescent="0.25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 x14ac:dyDescent="0.25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 x14ac:dyDescent="0.25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 x14ac:dyDescent="0.25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 x14ac:dyDescent="0.25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 x14ac:dyDescent="0.25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 x14ac:dyDescent="0.25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 x14ac:dyDescent="0.25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 x14ac:dyDescent="0.25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 x14ac:dyDescent="0.25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 x14ac:dyDescent="0.25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 x14ac:dyDescent="0.25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 x14ac:dyDescent="0.25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 x14ac:dyDescent="0.25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 x14ac:dyDescent="0.25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 x14ac:dyDescent="0.25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 x14ac:dyDescent="0.25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 x14ac:dyDescent="0.25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 x14ac:dyDescent="0.25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 x14ac:dyDescent="0.25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 x14ac:dyDescent="0.25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 x14ac:dyDescent="0.25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 x14ac:dyDescent="0.25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 x14ac:dyDescent="0.25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 x14ac:dyDescent="0.25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 x14ac:dyDescent="0.25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 x14ac:dyDescent="0.25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 x14ac:dyDescent="0.25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 x14ac:dyDescent="0.25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 x14ac:dyDescent="0.25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 x14ac:dyDescent="0.25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 x14ac:dyDescent="0.25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 x14ac:dyDescent="0.25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 x14ac:dyDescent="0.25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 x14ac:dyDescent="0.25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 x14ac:dyDescent="0.25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 x14ac:dyDescent="0.25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 x14ac:dyDescent="0.25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 x14ac:dyDescent="0.25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 x14ac:dyDescent="0.25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 x14ac:dyDescent="0.25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 x14ac:dyDescent="0.25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 x14ac:dyDescent="0.25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 x14ac:dyDescent="0.25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 x14ac:dyDescent="0.25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 x14ac:dyDescent="0.25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 x14ac:dyDescent="0.25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 x14ac:dyDescent="0.25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 x14ac:dyDescent="0.25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 x14ac:dyDescent="0.25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 x14ac:dyDescent="0.25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 x14ac:dyDescent="0.25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 x14ac:dyDescent="0.25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 x14ac:dyDescent="0.25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 x14ac:dyDescent="0.25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 x14ac:dyDescent="0.25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 x14ac:dyDescent="0.25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 x14ac:dyDescent="0.25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 x14ac:dyDescent="0.25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 x14ac:dyDescent="0.25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 x14ac:dyDescent="0.25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 x14ac:dyDescent="0.25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 x14ac:dyDescent="0.25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 x14ac:dyDescent="0.25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 x14ac:dyDescent="0.25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 x14ac:dyDescent="0.25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 x14ac:dyDescent="0.25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 x14ac:dyDescent="0.25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 x14ac:dyDescent="0.25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 x14ac:dyDescent="0.25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 x14ac:dyDescent="0.25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 x14ac:dyDescent="0.25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 x14ac:dyDescent="0.25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 x14ac:dyDescent="0.25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 x14ac:dyDescent="0.25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 x14ac:dyDescent="0.25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 x14ac:dyDescent="0.25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 x14ac:dyDescent="0.25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 x14ac:dyDescent="0.25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 x14ac:dyDescent="0.25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 x14ac:dyDescent="0.25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 x14ac:dyDescent="0.25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 x14ac:dyDescent="0.25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 x14ac:dyDescent="0.25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 x14ac:dyDescent="0.25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 x14ac:dyDescent="0.25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 x14ac:dyDescent="0.25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 x14ac:dyDescent="0.25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 x14ac:dyDescent="0.25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 x14ac:dyDescent="0.25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 x14ac:dyDescent="0.25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 x14ac:dyDescent="0.25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 x14ac:dyDescent="0.25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 x14ac:dyDescent="0.25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 x14ac:dyDescent="0.25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 x14ac:dyDescent="0.25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 x14ac:dyDescent="0.25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 x14ac:dyDescent="0.25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 x14ac:dyDescent="0.25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 x14ac:dyDescent="0.25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 x14ac:dyDescent="0.25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 x14ac:dyDescent="0.25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 x14ac:dyDescent="0.25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 x14ac:dyDescent="0.25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 x14ac:dyDescent="0.25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 x14ac:dyDescent="0.25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 x14ac:dyDescent="0.25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 x14ac:dyDescent="0.25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 x14ac:dyDescent="0.25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 x14ac:dyDescent="0.25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 x14ac:dyDescent="0.25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 x14ac:dyDescent="0.25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 x14ac:dyDescent="0.25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 x14ac:dyDescent="0.25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 x14ac:dyDescent="0.25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 x14ac:dyDescent="0.25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 x14ac:dyDescent="0.25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 x14ac:dyDescent="0.25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 x14ac:dyDescent="0.25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 x14ac:dyDescent="0.25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 x14ac:dyDescent="0.25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 x14ac:dyDescent="0.25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 x14ac:dyDescent="0.25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 x14ac:dyDescent="0.25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 x14ac:dyDescent="0.25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 x14ac:dyDescent="0.25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 x14ac:dyDescent="0.25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 x14ac:dyDescent="0.25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 x14ac:dyDescent="0.25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 x14ac:dyDescent="0.25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 x14ac:dyDescent="0.25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 x14ac:dyDescent="0.25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 x14ac:dyDescent="0.25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 x14ac:dyDescent="0.25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 x14ac:dyDescent="0.25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 x14ac:dyDescent="0.25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 x14ac:dyDescent="0.25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 x14ac:dyDescent="0.25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 x14ac:dyDescent="0.25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 x14ac:dyDescent="0.25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 x14ac:dyDescent="0.25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 x14ac:dyDescent="0.25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 x14ac:dyDescent="0.25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 x14ac:dyDescent="0.25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 x14ac:dyDescent="0.25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 x14ac:dyDescent="0.25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 x14ac:dyDescent="0.25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 x14ac:dyDescent="0.25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 x14ac:dyDescent="0.25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 x14ac:dyDescent="0.25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 x14ac:dyDescent="0.25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 x14ac:dyDescent="0.25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 x14ac:dyDescent="0.25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 x14ac:dyDescent="0.25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 x14ac:dyDescent="0.25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 x14ac:dyDescent="0.25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 x14ac:dyDescent="0.25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 x14ac:dyDescent="0.25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 x14ac:dyDescent="0.25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 x14ac:dyDescent="0.25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 x14ac:dyDescent="0.25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 x14ac:dyDescent="0.25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 x14ac:dyDescent="0.25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 x14ac:dyDescent="0.25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 x14ac:dyDescent="0.25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 x14ac:dyDescent="0.25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 x14ac:dyDescent="0.25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 x14ac:dyDescent="0.25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 x14ac:dyDescent="0.25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 x14ac:dyDescent="0.25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 x14ac:dyDescent="0.25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 x14ac:dyDescent="0.25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 x14ac:dyDescent="0.25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 x14ac:dyDescent="0.25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 x14ac:dyDescent="0.25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 x14ac:dyDescent="0.25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 x14ac:dyDescent="0.25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 x14ac:dyDescent="0.25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 x14ac:dyDescent="0.25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 x14ac:dyDescent="0.25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 x14ac:dyDescent="0.25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 x14ac:dyDescent="0.25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 x14ac:dyDescent="0.25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 x14ac:dyDescent="0.25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 x14ac:dyDescent="0.25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 x14ac:dyDescent="0.25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 x14ac:dyDescent="0.25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 x14ac:dyDescent="0.25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 x14ac:dyDescent="0.25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 x14ac:dyDescent="0.25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 x14ac:dyDescent="0.25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 x14ac:dyDescent="0.25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 x14ac:dyDescent="0.25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 x14ac:dyDescent="0.25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 x14ac:dyDescent="0.25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 x14ac:dyDescent="0.25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 x14ac:dyDescent="0.25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 x14ac:dyDescent="0.25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 x14ac:dyDescent="0.25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 x14ac:dyDescent="0.25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 x14ac:dyDescent="0.25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 x14ac:dyDescent="0.25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 x14ac:dyDescent="0.25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 x14ac:dyDescent="0.25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 x14ac:dyDescent="0.2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 x14ac:dyDescent="0.25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 x14ac:dyDescent="0.25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 x14ac:dyDescent="0.25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 x14ac:dyDescent="0.25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 x14ac:dyDescent="0.25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 x14ac:dyDescent="0.25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 x14ac:dyDescent="0.25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 x14ac:dyDescent="0.25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 x14ac:dyDescent="0.25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 x14ac:dyDescent="0.25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 x14ac:dyDescent="0.25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 x14ac:dyDescent="0.25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 x14ac:dyDescent="0.25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 x14ac:dyDescent="0.25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 x14ac:dyDescent="0.25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 x14ac:dyDescent="0.25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 x14ac:dyDescent="0.25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 x14ac:dyDescent="0.25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 x14ac:dyDescent="0.25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 x14ac:dyDescent="0.25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 x14ac:dyDescent="0.25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 x14ac:dyDescent="0.25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 x14ac:dyDescent="0.25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 x14ac:dyDescent="0.25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 x14ac:dyDescent="0.25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 x14ac:dyDescent="0.25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 x14ac:dyDescent="0.25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 x14ac:dyDescent="0.25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 x14ac:dyDescent="0.25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 x14ac:dyDescent="0.25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 x14ac:dyDescent="0.25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 x14ac:dyDescent="0.25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 x14ac:dyDescent="0.25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 x14ac:dyDescent="0.25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 x14ac:dyDescent="0.25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 x14ac:dyDescent="0.25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 x14ac:dyDescent="0.25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 x14ac:dyDescent="0.25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 x14ac:dyDescent="0.25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 x14ac:dyDescent="0.25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 x14ac:dyDescent="0.25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 x14ac:dyDescent="0.25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 x14ac:dyDescent="0.25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 x14ac:dyDescent="0.25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 x14ac:dyDescent="0.25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 x14ac:dyDescent="0.25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 x14ac:dyDescent="0.25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 x14ac:dyDescent="0.25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 x14ac:dyDescent="0.25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 x14ac:dyDescent="0.25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 x14ac:dyDescent="0.25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 x14ac:dyDescent="0.25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 x14ac:dyDescent="0.25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 x14ac:dyDescent="0.25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 x14ac:dyDescent="0.25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 x14ac:dyDescent="0.25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 x14ac:dyDescent="0.25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 x14ac:dyDescent="0.25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 x14ac:dyDescent="0.25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 x14ac:dyDescent="0.25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 x14ac:dyDescent="0.25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 x14ac:dyDescent="0.25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 x14ac:dyDescent="0.25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 x14ac:dyDescent="0.25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 x14ac:dyDescent="0.25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 x14ac:dyDescent="0.25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 x14ac:dyDescent="0.25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 x14ac:dyDescent="0.25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 x14ac:dyDescent="0.25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 x14ac:dyDescent="0.25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 x14ac:dyDescent="0.25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 x14ac:dyDescent="0.25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 x14ac:dyDescent="0.25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 x14ac:dyDescent="0.25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 x14ac:dyDescent="0.25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 x14ac:dyDescent="0.25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 x14ac:dyDescent="0.25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 x14ac:dyDescent="0.25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 x14ac:dyDescent="0.25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 x14ac:dyDescent="0.25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 x14ac:dyDescent="0.25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 x14ac:dyDescent="0.25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 x14ac:dyDescent="0.25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 x14ac:dyDescent="0.25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 x14ac:dyDescent="0.25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 x14ac:dyDescent="0.25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 x14ac:dyDescent="0.25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 x14ac:dyDescent="0.25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 x14ac:dyDescent="0.25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 x14ac:dyDescent="0.25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 x14ac:dyDescent="0.25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 x14ac:dyDescent="0.25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 x14ac:dyDescent="0.25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 x14ac:dyDescent="0.25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 x14ac:dyDescent="0.25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 x14ac:dyDescent="0.25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 x14ac:dyDescent="0.25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 x14ac:dyDescent="0.25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 x14ac:dyDescent="0.25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 x14ac:dyDescent="0.25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 x14ac:dyDescent="0.25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 x14ac:dyDescent="0.25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 x14ac:dyDescent="0.25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 x14ac:dyDescent="0.25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 x14ac:dyDescent="0.25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 x14ac:dyDescent="0.25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 x14ac:dyDescent="0.25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 x14ac:dyDescent="0.25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 x14ac:dyDescent="0.25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 x14ac:dyDescent="0.25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 x14ac:dyDescent="0.25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 x14ac:dyDescent="0.25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 x14ac:dyDescent="0.25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 x14ac:dyDescent="0.25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 x14ac:dyDescent="0.25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 x14ac:dyDescent="0.25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 x14ac:dyDescent="0.25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 x14ac:dyDescent="0.25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 x14ac:dyDescent="0.25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 x14ac:dyDescent="0.25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 x14ac:dyDescent="0.25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 x14ac:dyDescent="0.25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 x14ac:dyDescent="0.25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 x14ac:dyDescent="0.25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 x14ac:dyDescent="0.25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 x14ac:dyDescent="0.25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 x14ac:dyDescent="0.25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 x14ac:dyDescent="0.25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 x14ac:dyDescent="0.25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 x14ac:dyDescent="0.25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 x14ac:dyDescent="0.25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 x14ac:dyDescent="0.25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 x14ac:dyDescent="0.25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 x14ac:dyDescent="0.25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 x14ac:dyDescent="0.25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 x14ac:dyDescent="0.25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 x14ac:dyDescent="0.25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 x14ac:dyDescent="0.25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 x14ac:dyDescent="0.25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 x14ac:dyDescent="0.25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 x14ac:dyDescent="0.25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 x14ac:dyDescent="0.25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 x14ac:dyDescent="0.25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 x14ac:dyDescent="0.25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 x14ac:dyDescent="0.25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 x14ac:dyDescent="0.25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 x14ac:dyDescent="0.25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 x14ac:dyDescent="0.25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 x14ac:dyDescent="0.25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 x14ac:dyDescent="0.25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 x14ac:dyDescent="0.25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 x14ac:dyDescent="0.25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 x14ac:dyDescent="0.25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 x14ac:dyDescent="0.25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 x14ac:dyDescent="0.25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 x14ac:dyDescent="0.25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 x14ac:dyDescent="0.25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 x14ac:dyDescent="0.25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 x14ac:dyDescent="0.25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 x14ac:dyDescent="0.25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 x14ac:dyDescent="0.25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 x14ac:dyDescent="0.25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 x14ac:dyDescent="0.25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 x14ac:dyDescent="0.25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 x14ac:dyDescent="0.25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 x14ac:dyDescent="0.25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 x14ac:dyDescent="0.25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 x14ac:dyDescent="0.25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 x14ac:dyDescent="0.25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 x14ac:dyDescent="0.25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 x14ac:dyDescent="0.25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 x14ac:dyDescent="0.25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 x14ac:dyDescent="0.25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 x14ac:dyDescent="0.25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 x14ac:dyDescent="0.25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 x14ac:dyDescent="0.25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 x14ac:dyDescent="0.25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 x14ac:dyDescent="0.25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 x14ac:dyDescent="0.25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 x14ac:dyDescent="0.25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 x14ac:dyDescent="0.25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 x14ac:dyDescent="0.25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 x14ac:dyDescent="0.25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 x14ac:dyDescent="0.25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 x14ac:dyDescent="0.25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 x14ac:dyDescent="0.25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 x14ac:dyDescent="0.25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 x14ac:dyDescent="0.25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 x14ac:dyDescent="0.25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 x14ac:dyDescent="0.25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 x14ac:dyDescent="0.25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 x14ac:dyDescent="0.25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 x14ac:dyDescent="0.25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 x14ac:dyDescent="0.25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 x14ac:dyDescent="0.25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 x14ac:dyDescent="0.25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 x14ac:dyDescent="0.25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 x14ac:dyDescent="0.25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 x14ac:dyDescent="0.25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 x14ac:dyDescent="0.25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 x14ac:dyDescent="0.25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 x14ac:dyDescent="0.25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 x14ac:dyDescent="0.25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 x14ac:dyDescent="0.25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 x14ac:dyDescent="0.25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 x14ac:dyDescent="0.25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 x14ac:dyDescent="0.25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 x14ac:dyDescent="0.25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 x14ac:dyDescent="0.25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 x14ac:dyDescent="0.25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 x14ac:dyDescent="0.25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 x14ac:dyDescent="0.25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 x14ac:dyDescent="0.25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 x14ac:dyDescent="0.25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 x14ac:dyDescent="0.25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 x14ac:dyDescent="0.25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 x14ac:dyDescent="0.25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 x14ac:dyDescent="0.25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 x14ac:dyDescent="0.25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 x14ac:dyDescent="0.25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 x14ac:dyDescent="0.25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 x14ac:dyDescent="0.25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 x14ac:dyDescent="0.25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 x14ac:dyDescent="0.25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 x14ac:dyDescent="0.25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 x14ac:dyDescent="0.25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 x14ac:dyDescent="0.25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 x14ac:dyDescent="0.25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 x14ac:dyDescent="0.25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 x14ac:dyDescent="0.25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 x14ac:dyDescent="0.25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 x14ac:dyDescent="0.25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 x14ac:dyDescent="0.25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 x14ac:dyDescent="0.25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 x14ac:dyDescent="0.25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 x14ac:dyDescent="0.25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 x14ac:dyDescent="0.25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 x14ac:dyDescent="0.25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 x14ac:dyDescent="0.25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 x14ac:dyDescent="0.25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 x14ac:dyDescent="0.25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 x14ac:dyDescent="0.25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 x14ac:dyDescent="0.25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 x14ac:dyDescent="0.25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 x14ac:dyDescent="0.25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 x14ac:dyDescent="0.25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 x14ac:dyDescent="0.25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 x14ac:dyDescent="0.25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 x14ac:dyDescent="0.25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 x14ac:dyDescent="0.25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 x14ac:dyDescent="0.25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 x14ac:dyDescent="0.25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 x14ac:dyDescent="0.25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 x14ac:dyDescent="0.25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 x14ac:dyDescent="0.25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 x14ac:dyDescent="0.25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 x14ac:dyDescent="0.25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 x14ac:dyDescent="0.25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 x14ac:dyDescent="0.25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 x14ac:dyDescent="0.25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 x14ac:dyDescent="0.25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 x14ac:dyDescent="0.25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 x14ac:dyDescent="0.25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 x14ac:dyDescent="0.25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 x14ac:dyDescent="0.25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 x14ac:dyDescent="0.25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 x14ac:dyDescent="0.25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 x14ac:dyDescent="0.25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 x14ac:dyDescent="0.25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 x14ac:dyDescent="0.25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 x14ac:dyDescent="0.25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 x14ac:dyDescent="0.25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 x14ac:dyDescent="0.25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 x14ac:dyDescent="0.25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 x14ac:dyDescent="0.25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 x14ac:dyDescent="0.25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 x14ac:dyDescent="0.25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 x14ac:dyDescent="0.25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 x14ac:dyDescent="0.25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 x14ac:dyDescent="0.25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 x14ac:dyDescent="0.25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 x14ac:dyDescent="0.25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 x14ac:dyDescent="0.25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 x14ac:dyDescent="0.25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 x14ac:dyDescent="0.25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 x14ac:dyDescent="0.25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 x14ac:dyDescent="0.25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 x14ac:dyDescent="0.25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 x14ac:dyDescent="0.25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 x14ac:dyDescent="0.25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 x14ac:dyDescent="0.25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 x14ac:dyDescent="0.25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 x14ac:dyDescent="0.25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 x14ac:dyDescent="0.25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 x14ac:dyDescent="0.25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 x14ac:dyDescent="0.25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 x14ac:dyDescent="0.25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 x14ac:dyDescent="0.25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 x14ac:dyDescent="0.25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 x14ac:dyDescent="0.25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 x14ac:dyDescent="0.25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 x14ac:dyDescent="0.25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 x14ac:dyDescent="0.25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 x14ac:dyDescent="0.25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 x14ac:dyDescent="0.25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 x14ac:dyDescent="0.25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 x14ac:dyDescent="0.25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 x14ac:dyDescent="0.25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 x14ac:dyDescent="0.25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 x14ac:dyDescent="0.25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 x14ac:dyDescent="0.25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 x14ac:dyDescent="0.25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 x14ac:dyDescent="0.25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 x14ac:dyDescent="0.25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 x14ac:dyDescent="0.25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 x14ac:dyDescent="0.25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 x14ac:dyDescent="0.25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 x14ac:dyDescent="0.25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 x14ac:dyDescent="0.25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 x14ac:dyDescent="0.25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 x14ac:dyDescent="0.25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 x14ac:dyDescent="0.25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 x14ac:dyDescent="0.25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 x14ac:dyDescent="0.25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 x14ac:dyDescent="0.25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 x14ac:dyDescent="0.25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 x14ac:dyDescent="0.25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 x14ac:dyDescent="0.25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 x14ac:dyDescent="0.25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 x14ac:dyDescent="0.25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 x14ac:dyDescent="0.25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 x14ac:dyDescent="0.25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 x14ac:dyDescent="0.25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 x14ac:dyDescent="0.25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 x14ac:dyDescent="0.25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 x14ac:dyDescent="0.25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 x14ac:dyDescent="0.25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 x14ac:dyDescent="0.25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 x14ac:dyDescent="0.25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 x14ac:dyDescent="0.25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 x14ac:dyDescent="0.25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 x14ac:dyDescent="0.25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 x14ac:dyDescent="0.25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 x14ac:dyDescent="0.25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 x14ac:dyDescent="0.25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 x14ac:dyDescent="0.25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 x14ac:dyDescent="0.25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 x14ac:dyDescent="0.25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 x14ac:dyDescent="0.25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 x14ac:dyDescent="0.25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 x14ac:dyDescent="0.25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 x14ac:dyDescent="0.25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 x14ac:dyDescent="0.25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 x14ac:dyDescent="0.25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 x14ac:dyDescent="0.25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 x14ac:dyDescent="0.25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 x14ac:dyDescent="0.25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 x14ac:dyDescent="0.25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 x14ac:dyDescent="0.25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 x14ac:dyDescent="0.25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 x14ac:dyDescent="0.25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 x14ac:dyDescent="0.25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 x14ac:dyDescent="0.25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 x14ac:dyDescent="0.25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 x14ac:dyDescent="0.25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 x14ac:dyDescent="0.25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 x14ac:dyDescent="0.25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 x14ac:dyDescent="0.25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 x14ac:dyDescent="0.25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 x14ac:dyDescent="0.25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 x14ac:dyDescent="0.25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 x14ac:dyDescent="0.25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 x14ac:dyDescent="0.25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 x14ac:dyDescent="0.25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 x14ac:dyDescent="0.25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 x14ac:dyDescent="0.25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 x14ac:dyDescent="0.25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 x14ac:dyDescent="0.25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 x14ac:dyDescent="0.25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 x14ac:dyDescent="0.25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 x14ac:dyDescent="0.25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 x14ac:dyDescent="0.25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 x14ac:dyDescent="0.25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 x14ac:dyDescent="0.25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 x14ac:dyDescent="0.25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 x14ac:dyDescent="0.25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 x14ac:dyDescent="0.25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 x14ac:dyDescent="0.25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 x14ac:dyDescent="0.25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 x14ac:dyDescent="0.25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 x14ac:dyDescent="0.25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 x14ac:dyDescent="0.25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 x14ac:dyDescent="0.25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 x14ac:dyDescent="0.25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 x14ac:dyDescent="0.25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 x14ac:dyDescent="0.25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 x14ac:dyDescent="0.25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 x14ac:dyDescent="0.25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 x14ac:dyDescent="0.25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 x14ac:dyDescent="0.25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 x14ac:dyDescent="0.25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 x14ac:dyDescent="0.25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 x14ac:dyDescent="0.25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 x14ac:dyDescent="0.25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</sheetData>
  <mergeCells count="58">
    <mergeCell ref="P155:R155"/>
    <mergeCell ref="P152:R152"/>
    <mergeCell ref="P159:R159"/>
    <mergeCell ref="P163:R163"/>
    <mergeCell ref="P113:R113"/>
    <mergeCell ref="P122:R122"/>
    <mergeCell ref="P131:R131"/>
    <mergeCell ref="P147:R147"/>
    <mergeCell ref="P59:R59"/>
    <mergeCell ref="P71:R71"/>
    <mergeCell ref="P86:R86"/>
    <mergeCell ref="P87:R87"/>
    <mergeCell ref="P104:R104"/>
    <mergeCell ref="P101:R101"/>
    <mergeCell ref="P37:R37"/>
    <mergeCell ref="P44:R44"/>
    <mergeCell ref="P53:R53"/>
    <mergeCell ref="P54:R54"/>
    <mergeCell ref="P58:R58"/>
    <mergeCell ref="T136:U136"/>
    <mergeCell ref="S162:U162"/>
    <mergeCell ref="A1:R1"/>
    <mergeCell ref="A2:R2"/>
    <mergeCell ref="P3:R3"/>
    <mergeCell ref="P4:R4"/>
    <mergeCell ref="P5:R5"/>
    <mergeCell ref="P6:R6"/>
    <mergeCell ref="P7:R7"/>
    <mergeCell ref="P8:R8"/>
    <mergeCell ref="P9:R9"/>
    <mergeCell ref="P10:R10"/>
    <mergeCell ref="P11:R11"/>
    <mergeCell ref="P12:R12"/>
    <mergeCell ref="P13:R13"/>
    <mergeCell ref="P14:R14"/>
    <mergeCell ref="P24:R24"/>
    <mergeCell ref="P15:R15"/>
    <mergeCell ref="P16:R16"/>
    <mergeCell ref="P19:R19"/>
    <mergeCell ref="P21:R21"/>
    <mergeCell ref="P22:R22"/>
    <mergeCell ref="P20:R20"/>
    <mergeCell ref="B193:B197"/>
    <mergeCell ref="P17:R17"/>
    <mergeCell ref="P18:R18"/>
    <mergeCell ref="S78:U78"/>
    <mergeCell ref="S92:U92"/>
    <mergeCell ref="T96:W96"/>
    <mergeCell ref="S118:U118"/>
    <mergeCell ref="S126:U126"/>
    <mergeCell ref="S139:U139"/>
    <mergeCell ref="S150:U150"/>
    <mergeCell ref="S167:U167"/>
    <mergeCell ref="P25:R25"/>
    <mergeCell ref="P26:R26"/>
    <mergeCell ref="S51:T51"/>
    <mergeCell ref="P23:R23"/>
    <mergeCell ref="T117:U11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Final DAG Common Format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cjamtsho</dc:creator>
  <cp:lastModifiedBy>Kinga Lhamo</cp:lastModifiedBy>
  <cp:lastPrinted>2022-11-29T17:55:44Z</cp:lastPrinted>
  <dcterms:created xsi:type="dcterms:W3CDTF">2009-04-20T03:31:42Z</dcterms:created>
  <dcterms:modified xsi:type="dcterms:W3CDTF">2022-11-29T18:01:35Z</dcterms:modified>
</cp:coreProperties>
</file>